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Desktop\"/>
    </mc:Choice>
  </mc:AlternateContent>
  <bookViews>
    <workbookView xWindow="0" yWindow="0" windowWidth="28800" windowHeight="11970"/>
  </bookViews>
  <sheets>
    <sheet name="Blad1" sheetId="1" r:id="rId1"/>
  </sheets>
  <definedNames>
    <definedName name="_xlnm._FilterDatabase" localSheetId="0" hidden="1">Blad1!$B$4:$N$116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04" i="1" l="1"/>
  <c r="N100" i="1" l="1"/>
  <c r="N99" i="1"/>
  <c r="N98" i="1"/>
  <c r="N97" i="1"/>
  <c r="N96" i="1"/>
  <c r="N80" i="1" l="1"/>
  <c r="N79" i="1"/>
  <c r="N78" i="1"/>
  <c r="N77" i="1"/>
  <c r="N76" i="1"/>
  <c r="N75" i="1"/>
  <c r="N56" i="1"/>
  <c r="N55" i="1"/>
  <c r="N54" i="1"/>
  <c r="N53" i="1"/>
  <c r="N52" i="1"/>
  <c r="N51" i="1"/>
  <c r="N50" i="1"/>
  <c r="N28" i="1"/>
  <c r="N27" i="1"/>
  <c r="N26" i="1"/>
  <c r="N25" i="1"/>
  <c r="N24" i="1"/>
  <c r="N23" i="1"/>
  <c r="A81" i="1" l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M78" i="1"/>
  <c r="M79" i="1"/>
  <c r="M80" i="1"/>
  <c r="M81" i="1"/>
  <c r="N81" i="1"/>
  <c r="M82" i="1"/>
  <c r="N82" i="1"/>
  <c r="M83" i="1"/>
  <c r="N83" i="1"/>
  <c r="M104" i="1"/>
  <c r="N103" i="1"/>
  <c r="M103" i="1"/>
  <c r="N102" i="1"/>
  <c r="M102" i="1"/>
  <c r="N101" i="1"/>
  <c r="M101" i="1"/>
  <c r="M100" i="1"/>
  <c r="M99" i="1"/>
  <c r="M98" i="1"/>
  <c r="M97" i="1"/>
  <c r="M96" i="1"/>
  <c r="N95" i="1"/>
  <c r="M95" i="1"/>
  <c r="N94" i="1"/>
  <c r="M94" i="1"/>
  <c r="N93" i="1"/>
  <c r="M93" i="1"/>
  <c r="N92" i="1"/>
  <c r="M92" i="1"/>
  <c r="N91" i="1"/>
  <c r="M91" i="1"/>
  <c r="N90" i="1"/>
  <c r="M90" i="1"/>
  <c r="N89" i="1"/>
  <c r="M89" i="1"/>
  <c r="N88" i="1"/>
  <c r="M88" i="1"/>
  <c r="N87" i="1"/>
  <c r="M87" i="1"/>
  <c r="N86" i="1"/>
  <c r="M86" i="1"/>
  <c r="N85" i="1"/>
  <c r="M85" i="1"/>
  <c r="N84" i="1"/>
  <c r="M84" i="1"/>
  <c r="M77" i="1"/>
  <c r="M76" i="1"/>
  <c r="M75" i="1"/>
  <c r="N74" i="1"/>
  <c r="M74" i="1"/>
  <c r="N73" i="1"/>
  <c r="M73" i="1"/>
  <c r="N72" i="1"/>
  <c r="M72" i="1"/>
  <c r="N71" i="1"/>
  <c r="M71" i="1"/>
  <c r="N70" i="1"/>
  <c r="M70" i="1"/>
  <c r="N69" i="1"/>
  <c r="M69" i="1"/>
  <c r="N68" i="1"/>
  <c r="M68" i="1"/>
  <c r="N67" i="1"/>
  <c r="M67" i="1"/>
  <c r="N66" i="1"/>
  <c r="M66" i="1"/>
  <c r="N65" i="1"/>
  <c r="M65" i="1"/>
  <c r="N64" i="1"/>
  <c r="M64" i="1"/>
  <c r="N63" i="1"/>
  <c r="M63" i="1"/>
  <c r="N62" i="1"/>
  <c r="M62" i="1"/>
  <c r="N61" i="1"/>
  <c r="M61" i="1"/>
  <c r="N60" i="1"/>
  <c r="M60" i="1"/>
  <c r="N59" i="1"/>
  <c r="M59" i="1"/>
  <c r="N58" i="1"/>
  <c r="M58" i="1"/>
  <c r="N57" i="1"/>
  <c r="M57" i="1"/>
  <c r="M56" i="1"/>
  <c r="M55" i="1"/>
  <c r="M54" i="1"/>
  <c r="M53" i="1"/>
  <c r="M52" i="1"/>
  <c r="M51" i="1"/>
  <c r="M50" i="1"/>
  <c r="N49" i="1"/>
  <c r="M49" i="1"/>
  <c r="N48" i="1"/>
  <c r="M48" i="1"/>
  <c r="N47" i="1"/>
  <c r="M47" i="1"/>
  <c r="N46" i="1"/>
  <c r="M46" i="1"/>
  <c r="N45" i="1"/>
  <c r="M45" i="1"/>
  <c r="N44" i="1"/>
  <c r="M44" i="1"/>
  <c r="N43" i="1"/>
  <c r="M43" i="1"/>
  <c r="N42" i="1"/>
  <c r="M42" i="1"/>
  <c r="N41" i="1"/>
  <c r="M41" i="1"/>
  <c r="N40" i="1"/>
  <c r="M40" i="1"/>
  <c r="N39" i="1"/>
  <c r="M39" i="1"/>
  <c r="N38" i="1"/>
  <c r="M38" i="1"/>
  <c r="N37" i="1"/>
  <c r="M37" i="1"/>
  <c r="N36" i="1"/>
  <c r="M36" i="1"/>
  <c r="N35" i="1"/>
  <c r="M35" i="1"/>
  <c r="N34" i="1"/>
  <c r="M34" i="1"/>
  <c r="N33" i="1"/>
  <c r="M33" i="1"/>
  <c r="N32" i="1"/>
  <c r="M32" i="1"/>
  <c r="N31" i="1"/>
  <c r="M31" i="1"/>
  <c r="N30" i="1"/>
  <c r="M30" i="1"/>
  <c r="N29" i="1"/>
  <c r="M29" i="1"/>
  <c r="M28" i="1"/>
  <c r="M27" i="1"/>
  <c r="M26" i="1"/>
  <c r="M25" i="1"/>
  <c r="M24" i="1"/>
  <c r="M23" i="1"/>
  <c r="N22" i="1"/>
  <c r="M22" i="1"/>
  <c r="N21" i="1"/>
  <c r="M21" i="1"/>
  <c r="N20" i="1"/>
  <c r="M20" i="1"/>
  <c r="N19" i="1"/>
  <c r="M19" i="1"/>
  <c r="N18" i="1"/>
  <c r="M18" i="1"/>
  <c r="N17" i="1"/>
  <c r="M17" i="1"/>
  <c r="N16" i="1"/>
  <c r="M16" i="1"/>
  <c r="N15" i="1"/>
  <c r="M15" i="1"/>
  <c r="N14" i="1"/>
  <c r="M14" i="1"/>
  <c r="N13" i="1"/>
  <c r="M13" i="1"/>
  <c r="N12" i="1"/>
  <c r="M12" i="1"/>
  <c r="N11" i="1"/>
  <c r="M11" i="1"/>
  <c r="N10" i="1"/>
  <c r="M10" i="1"/>
  <c r="N9" i="1"/>
  <c r="M9" i="1"/>
  <c r="N8" i="1"/>
  <c r="M8" i="1"/>
  <c r="N7" i="1"/>
  <c r="M7" i="1"/>
  <c r="N6" i="1"/>
  <c r="M6" i="1"/>
  <c r="N5" i="1"/>
  <c r="M5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l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</calcChain>
</file>

<file path=xl/sharedStrings.xml><?xml version="1.0" encoding="utf-8"?>
<sst xmlns="http://schemas.openxmlformats.org/spreadsheetml/2006/main" count="247" uniqueCount="26">
  <si>
    <t>Bupivacaine HCl (mg/ml)</t>
  </si>
  <si>
    <t>Bupivacaine HCl (%)</t>
  </si>
  <si>
    <t>positie</t>
  </si>
  <si>
    <t>Paraaf</t>
  </si>
  <si>
    <t>DB</t>
  </si>
  <si>
    <t>MP</t>
  </si>
  <si>
    <t>LvD</t>
  </si>
  <si>
    <t>Measurement of drug concentration and bacterial contamination after diluting morphine for intrathecal administration</t>
  </si>
  <si>
    <t>Measured concentrations</t>
  </si>
  <si>
    <t>Measured concentration</t>
  </si>
  <si>
    <t>Determination germ count</t>
  </si>
  <si>
    <t xml:space="preserve">No germs isolated </t>
  </si>
  <si>
    <t>Germcountl KVE/5 ml</t>
  </si>
  <si>
    <t>Germ count KVE/ml</t>
  </si>
  <si>
    <t>anesthesia provider</t>
  </si>
  <si>
    <t>Group</t>
  </si>
  <si>
    <t>Date</t>
  </si>
  <si>
    <t>Date from stove</t>
  </si>
  <si>
    <t>Morphine HCl (mg/ml)</t>
  </si>
  <si>
    <t>Morphine HCl) (%)</t>
  </si>
  <si>
    <t>Date in stove</t>
  </si>
  <si>
    <t>signed</t>
  </si>
  <si>
    <t xml:space="preserve"> 0,25% bupivacaine in pharmacy ampoules</t>
  </si>
  <si>
    <t>a fiber present</t>
  </si>
  <si>
    <t>aerobe sporeforming bacteria isolated</t>
  </si>
  <si>
    <r>
      <t xml:space="preserve"> 0,25% bupivacaine in pharmacy ampoules </t>
    </r>
    <r>
      <rPr>
        <sz val="10"/>
        <color rgb="FFFF0000"/>
        <rFont val="Arial"/>
        <family val="2"/>
      </rPr>
      <t>/ aerobe sporeforming bacteria isolated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</si>
</sst>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8"/>
      <color theme="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14" fontId="0" fillId="0" borderId="0" xfId="0" applyNumberFormat="1" applyBorder="1"/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14" fontId="0" fillId="0" borderId="7" xfId="0" applyNumberFormat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4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14" fontId="0" fillId="0" borderId="2" xfId="0" applyNumberFormat="1" applyBorder="1"/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14" fontId="0" fillId="0" borderId="7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14" fontId="0" fillId="0" borderId="13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  <xf numFmtId="0" fontId="3" fillId="0" borderId="0" xfId="0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0" xfId="0" applyNumberFormat="1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1" fillId="0" borderId="1" xfId="0" applyFont="1" applyBorder="1" applyAlignment="1"/>
    <xf numFmtId="0" fontId="1" fillId="0" borderId="3" xfId="0" applyFont="1" applyBorder="1" applyAlignme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/>
    <xf numFmtId="0" fontId="2" fillId="0" borderId="0" xfId="0" applyFont="1" applyAlignment="1"/>
    <xf numFmtId="0" fontId="5" fillId="0" borderId="0" xfId="0" applyFont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6"/>
  <sheetViews>
    <sheetView tabSelected="1" workbookViewId="0">
      <pane ySplit="4" topLeftCell="A5" activePane="bottomLeft" state="frozen"/>
      <selection pane="bottomLeft" activeCell="N104" sqref="N104"/>
    </sheetView>
  </sheetViews>
  <sheetFormatPr defaultRowHeight="12.75" x14ac:dyDescent="0.2"/>
  <cols>
    <col min="1" max="1" width="6.140625" customWidth="1"/>
    <col min="2" max="2" width="12.7109375" customWidth="1"/>
    <col min="3" max="3" width="8.5703125" customWidth="1"/>
    <col min="4" max="4" width="12.42578125" customWidth="1"/>
    <col min="5" max="5" width="13.140625" customWidth="1"/>
    <col min="6" max="6" width="8.42578125" customWidth="1"/>
    <col min="7" max="7" width="14.42578125" customWidth="1"/>
    <col min="8" max="8" width="9.140625" customWidth="1"/>
    <col min="9" max="9" width="11.28515625" customWidth="1"/>
    <col min="10" max="10" width="12.140625" customWidth="1"/>
    <col min="11" max="11" width="13.7109375" customWidth="1"/>
    <col min="12" max="12" width="18.140625" customWidth="1"/>
    <col min="13" max="13" width="11.140625" customWidth="1"/>
    <col min="14" max="14" width="21.5703125" customWidth="1"/>
    <col min="15" max="15" width="12.7109375" customWidth="1"/>
  </cols>
  <sheetData>
    <row r="1" spans="1:16" ht="23.25" x14ac:dyDescent="0.35">
      <c r="A1" s="62" t="s">
        <v>7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1:16" ht="13.5" thickBot="1" x14ac:dyDescent="0.25"/>
    <row r="3" spans="1:16" ht="15.75" x14ac:dyDescent="0.25">
      <c r="A3" s="2"/>
      <c r="B3" s="3"/>
      <c r="C3" s="3"/>
      <c r="D3" s="4"/>
      <c r="E3" s="58" t="s">
        <v>10</v>
      </c>
      <c r="F3" s="59"/>
      <c r="G3" s="59"/>
      <c r="H3" s="59"/>
      <c r="I3" s="59"/>
      <c r="J3" s="59"/>
      <c r="K3" s="56" t="s">
        <v>8</v>
      </c>
      <c r="L3" s="57"/>
      <c r="M3" s="60" t="s">
        <v>9</v>
      </c>
      <c r="N3" s="57"/>
    </row>
    <row r="4" spans="1:16" ht="26.25" thickBot="1" x14ac:dyDescent="0.25">
      <c r="A4" s="15" t="s">
        <v>2</v>
      </c>
      <c r="B4" s="12" t="s">
        <v>16</v>
      </c>
      <c r="C4" s="12" t="s">
        <v>15</v>
      </c>
      <c r="D4" s="13" t="s">
        <v>14</v>
      </c>
      <c r="E4" s="15" t="s">
        <v>20</v>
      </c>
      <c r="F4" s="12" t="s">
        <v>3</v>
      </c>
      <c r="G4" s="16" t="s">
        <v>17</v>
      </c>
      <c r="H4" s="12" t="s">
        <v>21</v>
      </c>
      <c r="I4" s="36" t="s">
        <v>12</v>
      </c>
      <c r="J4" s="36" t="s">
        <v>13</v>
      </c>
      <c r="K4" s="37" t="s">
        <v>18</v>
      </c>
      <c r="L4" s="38" t="s">
        <v>0</v>
      </c>
      <c r="M4" s="36" t="s">
        <v>19</v>
      </c>
      <c r="N4" s="39" t="s">
        <v>1</v>
      </c>
    </row>
    <row r="5" spans="1:16" x14ac:dyDescent="0.2">
      <c r="A5" s="5">
        <v>2</v>
      </c>
      <c r="B5" s="7">
        <v>43185</v>
      </c>
      <c r="C5" s="8">
        <v>1</v>
      </c>
      <c r="D5" s="9">
        <v>1</v>
      </c>
      <c r="E5" s="19">
        <v>43185</v>
      </c>
      <c r="F5" s="8" t="s">
        <v>5</v>
      </c>
      <c r="G5" s="40">
        <v>43193</v>
      </c>
      <c r="H5" s="8" t="s">
        <v>6</v>
      </c>
      <c r="I5" s="8">
        <v>0</v>
      </c>
      <c r="J5" s="8">
        <f>I5/5</f>
        <v>0</v>
      </c>
      <c r="K5" s="14">
        <v>0.08</v>
      </c>
      <c r="L5" s="35">
        <v>1.9530000000000001</v>
      </c>
      <c r="M5" s="44">
        <f>(K5/0.06)*100</f>
        <v>133.33333333333334</v>
      </c>
      <c r="N5" s="45">
        <f>(L5/2)*100</f>
        <v>97.65</v>
      </c>
      <c r="P5" s="1"/>
    </row>
    <row r="6" spans="1:16" x14ac:dyDescent="0.2">
      <c r="A6" s="5">
        <f>A5+1</f>
        <v>3</v>
      </c>
      <c r="B6" s="7">
        <v>43185</v>
      </c>
      <c r="C6" s="8">
        <v>1</v>
      </c>
      <c r="D6" s="9">
        <v>2</v>
      </c>
      <c r="E6" s="19">
        <v>43185</v>
      </c>
      <c r="F6" s="8" t="s">
        <v>5</v>
      </c>
      <c r="G6" s="41">
        <v>43193</v>
      </c>
      <c r="H6" s="8" t="s">
        <v>6</v>
      </c>
      <c r="I6" s="8">
        <v>0</v>
      </c>
      <c r="J6" s="8">
        <f t="shared" ref="J6:J69" si="0">I6/5</f>
        <v>0</v>
      </c>
      <c r="K6" s="14">
        <v>5.8999999999999997E-2</v>
      </c>
      <c r="L6" s="17">
        <v>2.0059999999999998</v>
      </c>
      <c r="M6" s="44">
        <f t="shared" ref="M6:M28" si="1">(K6/0.06)*100</f>
        <v>98.333333333333329</v>
      </c>
      <c r="N6" s="46">
        <f t="shared" ref="N6:N22" si="2">(L6/2)*100</f>
        <v>100.29999999999998</v>
      </c>
      <c r="P6" s="1"/>
    </row>
    <row r="7" spans="1:16" x14ac:dyDescent="0.2">
      <c r="A7" s="5">
        <f t="shared" ref="A7:A70" si="3">A6+1</f>
        <v>4</v>
      </c>
      <c r="B7" s="7">
        <v>43185</v>
      </c>
      <c r="C7" s="8">
        <v>1</v>
      </c>
      <c r="D7" s="9">
        <v>3</v>
      </c>
      <c r="E7" s="19">
        <v>43185</v>
      </c>
      <c r="F7" s="8" t="s">
        <v>5</v>
      </c>
      <c r="G7" s="41">
        <v>43193</v>
      </c>
      <c r="H7" s="8" t="s">
        <v>6</v>
      </c>
      <c r="I7" s="8">
        <v>0</v>
      </c>
      <c r="J7" s="8">
        <f t="shared" si="0"/>
        <v>0</v>
      </c>
      <c r="K7" s="14">
        <v>5.6000000000000001E-2</v>
      </c>
      <c r="L7" s="17">
        <v>2.036</v>
      </c>
      <c r="M7" s="44">
        <f t="shared" si="1"/>
        <v>93.333333333333329</v>
      </c>
      <c r="N7" s="46">
        <f t="shared" si="2"/>
        <v>101.8</v>
      </c>
      <c r="P7" s="1"/>
    </row>
    <row r="8" spans="1:16" x14ac:dyDescent="0.2">
      <c r="A8" s="5">
        <f t="shared" si="3"/>
        <v>5</v>
      </c>
      <c r="B8" s="7">
        <v>43185</v>
      </c>
      <c r="C8" s="8">
        <v>1</v>
      </c>
      <c r="D8" s="9">
        <v>4</v>
      </c>
      <c r="E8" s="19">
        <v>43185</v>
      </c>
      <c r="F8" s="8" t="s">
        <v>5</v>
      </c>
      <c r="G8" s="41">
        <v>43193</v>
      </c>
      <c r="H8" s="8" t="s">
        <v>6</v>
      </c>
      <c r="I8" s="8">
        <v>0</v>
      </c>
      <c r="J8" s="8">
        <f t="shared" si="0"/>
        <v>0</v>
      </c>
      <c r="K8" s="14">
        <v>0.06</v>
      </c>
      <c r="L8" s="17">
        <v>1.946</v>
      </c>
      <c r="M8" s="44">
        <f t="shared" si="1"/>
        <v>100</v>
      </c>
      <c r="N8" s="46">
        <f t="shared" si="2"/>
        <v>97.3</v>
      </c>
      <c r="P8" s="1"/>
    </row>
    <row r="9" spans="1:16" x14ac:dyDescent="0.2">
      <c r="A9" s="5">
        <f t="shared" si="3"/>
        <v>6</v>
      </c>
      <c r="B9" s="7">
        <v>43185</v>
      </c>
      <c r="C9" s="8">
        <v>1</v>
      </c>
      <c r="D9" s="9">
        <v>5</v>
      </c>
      <c r="E9" s="19">
        <v>43185</v>
      </c>
      <c r="F9" s="8" t="s">
        <v>5</v>
      </c>
      <c r="G9" s="41">
        <v>43193</v>
      </c>
      <c r="H9" s="8" t="s">
        <v>6</v>
      </c>
      <c r="I9" s="8">
        <v>0</v>
      </c>
      <c r="J9" s="8">
        <f t="shared" si="0"/>
        <v>0</v>
      </c>
      <c r="K9" s="14">
        <v>8.4000000000000005E-2</v>
      </c>
      <c r="L9" s="17">
        <v>2</v>
      </c>
      <c r="M9" s="44">
        <f t="shared" si="1"/>
        <v>140</v>
      </c>
      <c r="N9" s="46">
        <f t="shared" si="2"/>
        <v>100</v>
      </c>
      <c r="P9" s="1"/>
    </row>
    <row r="10" spans="1:16" x14ac:dyDescent="0.2">
      <c r="A10" s="5">
        <f t="shared" si="3"/>
        <v>7</v>
      </c>
      <c r="B10" s="7">
        <v>43185</v>
      </c>
      <c r="C10" s="8">
        <v>1</v>
      </c>
      <c r="D10" s="9">
        <v>6</v>
      </c>
      <c r="E10" s="19">
        <v>43185</v>
      </c>
      <c r="F10" s="8" t="s">
        <v>5</v>
      </c>
      <c r="G10" s="41">
        <v>43193</v>
      </c>
      <c r="H10" s="8" t="s">
        <v>6</v>
      </c>
      <c r="I10" s="43">
        <v>1</v>
      </c>
      <c r="J10" s="43">
        <f t="shared" si="0"/>
        <v>0.2</v>
      </c>
      <c r="K10" s="14">
        <v>6.0999999999999999E-2</v>
      </c>
      <c r="L10" s="17">
        <v>2.0059999999999998</v>
      </c>
      <c r="M10" s="44">
        <f t="shared" si="1"/>
        <v>101.66666666666666</v>
      </c>
      <c r="N10" s="46">
        <f t="shared" si="2"/>
        <v>100.29999999999998</v>
      </c>
      <c r="O10" s="55" t="s">
        <v>11</v>
      </c>
      <c r="P10" s="1"/>
    </row>
    <row r="11" spans="1:16" x14ac:dyDescent="0.2">
      <c r="A11" s="5">
        <f t="shared" si="3"/>
        <v>8</v>
      </c>
      <c r="B11" s="7">
        <v>43185</v>
      </c>
      <c r="C11" s="8">
        <v>2</v>
      </c>
      <c r="D11" s="9">
        <v>1</v>
      </c>
      <c r="E11" s="19">
        <v>43185</v>
      </c>
      <c r="F11" s="8" t="s">
        <v>5</v>
      </c>
      <c r="G11" s="41">
        <v>43193</v>
      </c>
      <c r="H11" s="8" t="s">
        <v>6</v>
      </c>
      <c r="I11" s="8">
        <v>0</v>
      </c>
      <c r="J11" s="8">
        <f t="shared" si="0"/>
        <v>0</v>
      </c>
      <c r="K11" s="14">
        <v>6.6000000000000003E-2</v>
      </c>
      <c r="L11" s="17">
        <v>2.0409999999999999</v>
      </c>
      <c r="M11" s="44">
        <f t="shared" si="1"/>
        <v>110.00000000000001</v>
      </c>
      <c r="N11" s="46">
        <f t="shared" si="2"/>
        <v>102.05</v>
      </c>
      <c r="P11" s="1"/>
    </row>
    <row r="12" spans="1:16" x14ac:dyDescent="0.2">
      <c r="A12" s="5">
        <f t="shared" si="3"/>
        <v>9</v>
      </c>
      <c r="B12" s="7">
        <v>43185</v>
      </c>
      <c r="C12" s="8">
        <v>2</v>
      </c>
      <c r="D12" s="9">
        <v>2</v>
      </c>
      <c r="E12" s="19">
        <v>43185</v>
      </c>
      <c r="F12" s="8" t="s">
        <v>5</v>
      </c>
      <c r="G12" s="41">
        <v>43193</v>
      </c>
      <c r="H12" s="8" t="s">
        <v>6</v>
      </c>
      <c r="I12" s="8">
        <v>0</v>
      </c>
      <c r="J12" s="8">
        <f t="shared" si="0"/>
        <v>0</v>
      </c>
      <c r="K12" s="14">
        <v>7.4999999999999997E-2</v>
      </c>
      <c r="L12" s="17">
        <v>1.958</v>
      </c>
      <c r="M12" s="44">
        <f t="shared" si="1"/>
        <v>125</v>
      </c>
      <c r="N12" s="46">
        <f t="shared" si="2"/>
        <v>97.899999999999991</v>
      </c>
      <c r="P12" s="1"/>
    </row>
    <row r="13" spans="1:16" x14ac:dyDescent="0.2">
      <c r="A13" s="5">
        <f t="shared" si="3"/>
        <v>10</v>
      </c>
      <c r="B13" s="7">
        <v>43185</v>
      </c>
      <c r="C13" s="8">
        <v>2</v>
      </c>
      <c r="D13" s="9">
        <v>3</v>
      </c>
      <c r="E13" s="19">
        <v>43185</v>
      </c>
      <c r="F13" s="8" t="s">
        <v>5</v>
      </c>
      <c r="G13" s="41">
        <v>43193</v>
      </c>
      <c r="H13" s="8" t="s">
        <v>6</v>
      </c>
      <c r="I13" s="8">
        <v>0</v>
      </c>
      <c r="J13" s="8">
        <f t="shared" si="0"/>
        <v>0</v>
      </c>
      <c r="K13" s="14">
        <v>8.8999999999999996E-2</v>
      </c>
      <c r="L13" s="17">
        <v>2.202</v>
      </c>
      <c r="M13" s="44">
        <f t="shared" si="1"/>
        <v>148.33333333333334</v>
      </c>
      <c r="N13" s="46">
        <f t="shared" si="2"/>
        <v>110.1</v>
      </c>
      <c r="P13" s="1"/>
    </row>
    <row r="14" spans="1:16" x14ac:dyDescent="0.2">
      <c r="A14" s="5">
        <f t="shared" si="3"/>
        <v>11</v>
      </c>
      <c r="B14" s="7">
        <v>43185</v>
      </c>
      <c r="C14" s="8">
        <v>2</v>
      </c>
      <c r="D14" s="9">
        <v>4</v>
      </c>
      <c r="E14" s="19">
        <v>43185</v>
      </c>
      <c r="F14" s="8" t="s">
        <v>5</v>
      </c>
      <c r="G14" s="41">
        <v>43193</v>
      </c>
      <c r="H14" s="8" t="s">
        <v>6</v>
      </c>
      <c r="I14" s="8">
        <v>0</v>
      </c>
      <c r="J14" s="8">
        <f t="shared" si="0"/>
        <v>0</v>
      </c>
      <c r="K14" s="14">
        <v>7.1999999999999995E-2</v>
      </c>
      <c r="L14" s="17">
        <v>2.0249999999999999</v>
      </c>
      <c r="M14" s="44">
        <f t="shared" si="1"/>
        <v>120</v>
      </c>
      <c r="N14" s="46">
        <f t="shared" si="2"/>
        <v>101.25</v>
      </c>
      <c r="P14" s="1"/>
    </row>
    <row r="15" spans="1:16" x14ac:dyDescent="0.2">
      <c r="A15" s="5">
        <f t="shared" si="3"/>
        <v>12</v>
      </c>
      <c r="B15" s="7">
        <v>43185</v>
      </c>
      <c r="C15" s="8">
        <v>2</v>
      </c>
      <c r="D15" s="9">
        <v>5</v>
      </c>
      <c r="E15" s="19">
        <v>43185</v>
      </c>
      <c r="F15" s="8" t="s">
        <v>5</v>
      </c>
      <c r="G15" s="41">
        <v>43193</v>
      </c>
      <c r="H15" s="8" t="s">
        <v>6</v>
      </c>
      <c r="I15" s="8">
        <v>0</v>
      </c>
      <c r="J15" s="8">
        <f t="shared" si="0"/>
        <v>0</v>
      </c>
      <c r="K15" s="14">
        <v>8.2000000000000003E-2</v>
      </c>
      <c r="L15" s="17">
        <v>1.9990000000000001</v>
      </c>
      <c r="M15" s="44">
        <f t="shared" si="1"/>
        <v>136.66666666666666</v>
      </c>
      <c r="N15" s="46">
        <f t="shared" si="2"/>
        <v>99.95</v>
      </c>
      <c r="P15" s="1"/>
    </row>
    <row r="16" spans="1:16" x14ac:dyDescent="0.2">
      <c r="A16" s="5">
        <f t="shared" si="3"/>
        <v>13</v>
      </c>
      <c r="B16" s="7">
        <v>43185</v>
      </c>
      <c r="C16" s="8">
        <v>2</v>
      </c>
      <c r="D16" s="9">
        <v>6</v>
      </c>
      <c r="E16" s="19">
        <v>43185</v>
      </c>
      <c r="F16" s="8" t="s">
        <v>5</v>
      </c>
      <c r="G16" s="41">
        <v>43193</v>
      </c>
      <c r="H16" s="8" t="s">
        <v>6</v>
      </c>
      <c r="I16" s="8">
        <v>0</v>
      </c>
      <c r="J16" s="8">
        <f t="shared" si="0"/>
        <v>0</v>
      </c>
      <c r="K16" s="14">
        <v>7.8E-2</v>
      </c>
      <c r="L16" s="17">
        <v>2.073</v>
      </c>
      <c r="M16" s="44">
        <f t="shared" si="1"/>
        <v>130</v>
      </c>
      <c r="N16" s="46">
        <f t="shared" si="2"/>
        <v>103.64999999999999</v>
      </c>
      <c r="P16" s="1"/>
    </row>
    <row r="17" spans="1:16" x14ac:dyDescent="0.2">
      <c r="A17" s="5">
        <f t="shared" si="3"/>
        <v>14</v>
      </c>
      <c r="B17" s="7">
        <v>43185</v>
      </c>
      <c r="C17" s="8">
        <v>3</v>
      </c>
      <c r="D17" s="9">
        <v>1</v>
      </c>
      <c r="E17" s="19">
        <v>43185</v>
      </c>
      <c r="F17" s="8" t="s">
        <v>5</v>
      </c>
      <c r="G17" s="41">
        <v>43193</v>
      </c>
      <c r="H17" s="8" t="s">
        <v>6</v>
      </c>
      <c r="I17" s="8">
        <v>0</v>
      </c>
      <c r="J17" s="8">
        <f t="shared" si="0"/>
        <v>0</v>
      </c>
      <c r="K17" s="14">
        <v>8.7999999999999995E-2</v>
      </c>
      <c r="L17" s="17">
        <v>1.9219999999999999</v>
      </c>
      <c r="M17" s="44">
        <f t="shared" si="1"/>
        <v>146.66666666666666</v>
      </c>
      <c r="N17" s="46">
        <f t="shared" si="2"/>
        <v>96.1</v>
      </c>
      <c r="P17" s="1"/>
    </row>
    <row r="18" spans="1:16" x14ac:dyDescent="0.2">
      <c r="A18" s="5">
        <f t="shared" si="3"/>
        <v>15</v>
      </c>
      <c r="B18" s="7">
        <v>43185</v>
      </c>
      <c r="C18" s="8">
        <v>3</v>
      </c>
      <c r="D18" s="9">
        <v>2</v>
      </c>
      <c r="E18" s="19">
        <v>43185</v>
      </c>
      <c r="F18" s="8" t="s">
        <v>5</v>
      </c>
      <c r="G18" s="41">
        <v>43193</v>
      </c>
      <c r="H18" s="8" t="s">
        <v>6</v>
      </c>
      <c r="I18" s="8">
        <v>0</v>
      </c>
      <c r="J18" s="8">
        <f t="shared" si="0"/>
        <v>0</v>
      </c>
      <c r="K18" s="14">
        <v>6.6000000000000003E-2</v>
      </c>
      <c r="L18" s="17">
        <v>1.9670000000000001</v>
      </c>
      <c r="M18" s="44">
        <f t="shared" si="1"/>
        <v>110.00000000000001</v>
      </c>
      <c r="N18" s="46">
        <f t="shared" si="2"/>
        <v>98.350000000000009</v>
      </c>
      <c r="P18" s="1"/>
    </row>
    <row r="19" spans="1:16" x14ac:dyDescent="0.2">
      <c r="A19" s="5">
        <f t="shared" si="3"/>
        <v>16</v>
      </c>
      <c r="B19" s="7">
        <v>43185</v>
      </c>
      <c r="C19" s="8">
        <v>3</v>
      </c>
      <c r="D19" s="9">
        <v>3</v>
      </c>
      <c r="E19" s="19">
        <v>43185</v>
      </c>
      <c r="F19" s="8" t="s">
        <v>5</v>
      </c>
      <c r="G19" s="41">
        <v>43193</v>
      </c>
      <c r="H19" s="8" t="s">
        <v>6</v>
      </c>
      <c r="I19" s="8">
        <v>0</v>
      </c>
      <c r="J19" s="8">
        <f t="shared" si="0"/>
        <v>0</v>
      </c>
      <c r="K19" s="14">
        <v>6.9000000000000006E-2</v>
      </c>
      <c r="L19" s="17">
        <v>2.0489999999999999</v>
      </c>
      <c r="M19" s="44">
        <f t="shared" si="1"/>
        <v>115.00000000000001</v>
      </c>
      <c r="N19" s="46">
        <f t="shared" si="2"/>
        <v>102.45</v>
      </c>
      <c r="P19" s="1"/>
    </row>
    <row r="20" spans="1:16" x14ac:dyDescent="0.2">
      <c r="A20" s="5">
        <f t="shared" si="3"/>
        <v>17</v>
      </c>
      <c r="B20" s="7">
        <v>43185</v>
      </c>
      <c r="C20" s="8">
        <v>3</v>
      </c>
      <c r="D20" s="9">
        <v>4</v>
      </c>
      <c r="E20" s="19">
        <v>43185</v>
      </c>
      <c r="F20" s="8" t="s">
        <v>5</v>
      </c>
      <c r="G20" s="41">
        <v>43193</v>
      </c>
      <c r="H20" s="8" t="s">
        <v>6</v>
      </c>
      <c r="I20" s="8">
        <v>0</v>
      </c>
      <c r="J20" s="8">
        <f t="shared" si="0"/>
        <v>0</v>
      </c>
      <c r="K20" s="14">
        <v>6.8000000000000005E-2</v>
      </c>
      <c r="L20" s="17">
        <v>2.0390000000000001</v>
      </c>
      <c r="M20" s="44">
        <f t="shared" si="1"/>
        <v>113.33333333333336</v>
      </c>
      <c r="N20" s="46">
        <f t="shared" si="2"/>
        <v>101.95</v>
      </c>
      <c r="P20" s="1"/>
    </row>
    <row r="21" spans="1:16" x14ac:dyDescent="0.2">
      <c r="A21" s="5">
        <f t="shared" si="3"/>
        <v>18</v>
      </c>
      <c r="B21" s="7">
        <v>43185</v>
      </c>
      <c r="C21" s="8">
        <v>3</v>
      </c>
      <c r="D21" s="9">
        <v>5</v>
      </c>
      <c r="E21" s="19">
        <v>43185</v>
      </c>
      <c r="F21" s="8" t="s">
        <v>5</v>
      </c>
      <c r="G21" s="41">
        <v>43193</v>
      </c>
      <c r="H21" s="8" t="s">
        <v>6</v>
      </c>
      <c r="I21" s="43">
        <v>1</v>
      </c>
      <c r="J21" s="43">
        <f t="shared" si="0"/>
        <v>0.2</v>
      </c>
      <c r="K21" s="14">
        <v>6.9000000000000006E-2</v>
      </c>
      <c r="L21" s="17">
        <v>1.992</v>
      </c>
      <c r="M21" s="44">
        <f t="shared" si="1"/>
        <v>115.00000000000001</v>
      </c>
      <c r="N21" s="46">
        <f t="shared" si="2"/>
        <v>99.6</v>
      </c>
      <c r="O21" s="55" t="s">
        <v>11</v>
      </c>
      <c r="P21" s="1"/>
    </row>
    <row r="22" spans="1:16" x14ac:dyDescent="0.2">
      <c r="A22" s="5">
        <f t="shared" si="3"/>
        <v>19</v>
      </c>
      <c r="B22" s="7">
        <v>43185</v>
      </c>
      <c r="C22" s="8">
        <v>3</v>
      </c>
      <c r="D22" s="9">
        <v>6</v>
      </c>
      <c r="E22" s="19">
        <v>43185</v>
      </c>
      <c r="F22" s="8" t="s">
        <v>5</v>
      </c>
      <c r="G22" s="41">
        <v>43193</v>
      </c>
      <c r="H22" s="8" t="s">
        <v>6</v>
      </c>
      <c r="I22" s="8">
        <v>0</v>
      </c>
      <c r="J22" s="8">
        <f t="shared" si="0"/>
        <v>0</v>
      </c>
      <c r="K22" s="14">
        <v>6.8000000000000005E-2</v>
      </c>
      <c r="L22" s="17">
        <v>2.0470000000000002</v>
      </c>
      <c r="M22" s="44">
        <f t="shared" si="1"/>
        <v>113.33333333333336</v>
      </c>
      <c r="N22" s="46">
        <f t="shared" si="2"/>
        <v>102.35000000000001</v>
      </c>
      <c r="P22" s="1"/>
    </row>
    <row r="23" spans="1:16" x14ac:dyDescent="0.2">
      <c r="A23" s="5">
        <f t="shared" si="3"/>
        <v>20</v>
      </c>
      <c r="B23" s="7">
        <v>43185</v>
      </c>
      <c r="C23" s="8">
        <v>4</v>
      </c>
      <c r="D23" s="9">
        <v>1</v>
      </c>
      <c r="E23" s="19">
        <v>43185</v>
      </c>
      <c r="F23" s="8" t="s">
        <v>5</v>
      </c>
      <c r="G23" s="41">
        <v>43193</v>
      </c>
      <c r="H23" s="8" t="s">
        <v>6</v>
      </c>
      <c r="I23" s="8">
        <v>0</v>
      </c>
      <c r="J23" s="8">
        <f t="shared" si="0"/>
        <v>0</v>
      </c>
      <c r="K23" s="14">
        <v>5.8999999999999997E-2</v>
      </c>
      <c r="L23" s="17">
        <v>2.5409999999999999</v>
      </c>
      <c r="M23" s="44">
        <f t="shared" si="1"/>
        <v>98.333333333333329</v>
      </c>
      <c r="N23" s="46">
        <f>(L23/2.5)*100</f>
        <v>101.64</v>
      </c>
      <c r="O23" t="s">
        <v>22</v>
      </c>
      <c r="P23" s="1"/>
    </row>
    <row r="24" spans="1:16" x14ac:dyDescent="0.2">
      <c r="A24" s="5">
        <f t="shared" si="3"/>
        <v>21</v>
      </c>
      <c r="B24" s="7">
        <v>43185</v>
      </c>
      <c r="C24" s="8">
        <v>4</v>
      </c>
      <c r="D24" s="9">
        <v>2</v>
      </c>
      <c r="E24" s="19">
        <v>43185</v>
      </c>
      <c r="F24" s="8" t="s">
        <v>5</v>
      </c>
      <c r="G24" s="41">
        <v>43193</v>
      </c>
      <c r="H24" s="8" t="s">
        <v>6</v>
      </c>
      <c r="I24" s="8">
        <v>0</v>
      </c>
      <c r="J24" s="8">
        <f t="shared" si="0"/>
        <v>0</v>
      </c>
      <c r="K24" s="14">
        <v>5.8999999999999997E-2</v>
      </c>
      <c r="L24" s="17">
        <v>2.5390000000000001</v>
      </c>
      <c r="M24" s="44">
        <f t="shared" si="1"/>
        <v>98.333333333333329</v>
      </c>
      <c r="N24" s="46">
        <f t="shared" ref="N24:N28" si="4">(L24/2.5)*100</f>
        <v>101.56</v>
      </c>
      <c r="O24" t="s">
        <v>22</v>
      </c>
      <c r="P24" s="1"/>
    </row>
    <row r="25" spans="1:16" x14ac:dyDescent="0.2">
      <c r="A25" s="5">
        <f t="shared" si="3"/>
        <v>22</v>
      </c>
      <c r="B25" s="7">
        <v>43185</v>
      </c>
      <c r="C25" s="8">
        <v>4</v>
      </c>
      <c r="D25" s="9">
        <v>3</v>
      </c>
      <c r="E25" s="19">
        <v>43185</v>
      </c>
      <c r="F25" s="8" t="s">
        <v>5</v>
      </c>
      <c r="G25" s="41">
        <v>43193</v>
      </c>
      <c r="H25" s="8" t="s">
        <v>6</v>
      </c>
      <c r="I25" s="8">
        <v>0</v>
      </c>
      <c r="J25" s="8">
        <f t="shared" si="0"/>
        <v>0</v>
      </c>
      <c r="K25" s="14">
        <v>5.8999999999999997E-2</v>
      </c>
      <c r="L25" s="17">
        <v>2.5430000000000001</v>
      </c>
      <c r="M25" s="44">
        <f t="shared" si="1"/>
        <v>98.333333333333329</v>
      </c>
      <c r="N25" s="46">
        <f t="shared" si="4"/>
        <v>101.72000000000001</v>
      </c>
      <c r="O25" t="s">
        <v>22</v>
      </c>
      <c r="P25" s="1"/>
    </row>
    <row r="26" spans="1:16" x14ac:dyDescent="0.2">
      <c r="A26" s="5">
        <f t="shared" si="3"/>
        <v>23</v>
      </c>
      <c r="B26" s="7">
        <v>43185</v>
      </c>
      <c r="C26" s="8">
        <v>4</v>
      </c>
      <c r="D26" s="9">
        <v>4</v>
      </c>
      <c r="E26" s="19">
        <v>43185</v>
      </c>
      <c r="F26" s="8" t="s">
        <v>5</v>
      </c>
      <c r="G26" s="41">
        <v>43193</v>
      </c>
      <c r="H26" s="8" t="s">
        <v>6</v>
      </c>
      <c r="I26" s="8">
        <v>0</v>
      </c>
      <c r="J26" s="8">
        <f t="shared" si="0"/>
        <v>0</v>
      </c>
      <c r="K26" s="14">
        <v>0.06</v>
      </c>
      <c r="L26" s="17">
        <v>2.544</v>
      </c>
      <c r="M26" s="44">
        <f t="shared" si="1"/>
        <v>100</v>
      </c>
      <c r="N26" s="46">
        <f t="shared" si="4"/>
        <v>101.76</v>
      </c>
      <c r="O26" t="s">
        <v>22</v>
      </c>
      <c r="P26" s="1"/>
    </row>
    <row r="27" spans="1:16" x14ac:dyDescent="0.2">
      <c r="A27" s="5">
        <f t="shared" si="3"/>
        <v>24</v>
      </c>
      <c r="B27" s="7">
        <v>43185</v>
      </c>
      <c r="C27" s="8">
        <v>4</v>
      </c>
      <c r="D27" s="9">
        <v>5</v>
      </c>
      <c r="E27" s="19">
        <v>43185</v>
      </c>
      <c r="F27" s="8" t="s">
        <v>5</v>
      </c>
      <c r="G27" s="41">
        <v>43193</v>
      </c>
      <c r="H27" s="8" t="s">
        <v>6</v>
      </c>
      <c r="I27" s="8">
        <v>0</v>
      </c>
      <c r="J27" s="8">
        <f t="shared" si="0"/>
        <v>0</v>
      </c>
      <c r="K27" s="14">
        <v>5.8999999999999997E-2</v>
      </c>
      <c r="L27" s="17">
        <v>2.544</v>
      </c>
      <c r="M27" s="44">
        <f t="shared" si="1"/>
        <v>98.333333333333329</v>
      </c>
      <c r="N27" s="46">
        <f t="shared" si="4"/>
        <v>101.76</v>
      </c>
      <c r="O27" t="s">
        <v>22</v>
      </c>
      <c r="P27" s="1"/>
    </row>
    <row r="28" spans="1:16" ht="13.5" thickBot="1" x14ac:dyDescent="0.25">
      <c r="A28" s="10">
        <f t="shared" si="3"/>
        <v>25</v>
      </c>
      <c r="B28" s="11">
        <v>43185</v>
      </c>
      <c r="C28" s="12">
        <v>4</v>
      </c>
      <c r="D28" s="13">
        <v>6</v>
      </c>
      <c r="E28" s="20">
        <v>43185</v>
      </c>
      <c r="F28" s="12" t="s">
        <v>5</v>
      </c>
      <c r="G28" s="42">
        <v>43193</v>
      </c>
      <c r="H28" s="12" t="s">
        <v>6</v>
      </c>
      <c r="I28" s="12">
        <v>0</v>
      </c>
      <c r="J28" s="12">
        <f t="shared" si="0"/>
        <v>0</v>
      </c>
      <c r="K28" s="15">
        <v>5.8999999999999997E-2</v>
      </c>
      <c r="L28" s="18">
        <v>2.5430000000000001</v>
      </c>
      <c r="M28" s="47">
        <f t="shared" si="1"/>
        <v>98.333333333333329</v>
      </c>
      <c r="N28" s="46">
        <f t="shared" si="4"/>
        <v>101.72000000000001</v>
      </c>
      <c r="O28" t="s">
        <v>22</v>
      </c>
      <c r="P28" s="1"/>
    </row>
    <row r="29" spans="1:16" x14ac:dyDescent="0.2">
      <c r="A29" s="2">
        <f t="shared" si="3"/>
        <v>26</v>
      </c>
      <c r="B29" s="23">
        <v>43186</v>
      </c>
      <c r="C29" s="24">
        <v>1</v>
      </c>
      <c r="D29" s="25">
        <v>7</v>
      </c>
      <c r="E29" s="34">
        <v>43186</v>
      </c>
      <c r="F29" s="27" t="s">
        <v>5</v>
      </c>
      <c r="G29" s="40">
        <v>43193</v>
      </c>
      <c r="H29" s="27" t="s">
        <v>6</v>
      </c>
      <c r="I29" s="27">
        <v>0</v>
      </c>
      <c r="J29" s="27">
        <f t="shared" si="0"/>
        <v>0</v>
      </c>
      <c r="K29" s="33">
        <v>6.0999999999999999E-2</v>
      </c>
      <c r="L29" s="35">
        <v>1.9370000000000001</v>
      </c>
      <c r="M29" s="48">
        <f t="shared" ref="M29:M92" si="5">(K29/0.06)*100</f>
        <v>101.66666666666666</v>
      </c>
      <c r="N29" s="45">
        <f t="shared" ref="N29:N92" si="6">(L29/2)*100</f>
        <v>96.850000000000009</v>
      </c>
    </row>
    <row r="30" spans="1:16" x14ac:dyDescent="0.2">
      <c r="A30" s="5">
        <f t="shared" si="3"/>
        <v>27</v>
      </c>
      <c r="B30" s="7">
        <v>43186</v>
      </c>
      <c r="C30" s="21">
        <v>1</v>
      </c>
      <c r="D30" s="22">
        <v>8</v>
      </c>
      <c r="E30" s="19">
        <v>43186</v>
      </c>
      <c r="F30" s="8" t="s">
        <v>5</v>
      </c>
      <c r="G30" s="41">
        <v>43193</v>
      </c>
      <c r="H30" s="8" t="s">
        <v>6</v>
      </c>
      <c r="I30" s="8">
        <v>0</v>
      </c>
      <c r="J30" s="8">
        <f t="shared" si="0"/>
        <v>0</v>
      </c>
      <c r="K30" s="14">
        <v>9.2999999999999999E-2</v>
      </c>
      <c r="L30" s="17">
        <v>2.0870000000000002</v>
      </c>
      <c r="M30" s="44">
        <f t="shared" si="5"/>
        <v>155</v>
      </c>
      <c r="N30" s="46">
        <f t="shared" si="6"/>
        <v>104.35000000000001</v>
      </c>
    </row>
    <row r="31" spans="1:16" x14ac:dyDescent="0.2">
      <c r="A31" s="5">
        <f t="shared" si="3"/>
        <v>28</v>
      </c>
      <c r="B31" s="7">
        <v>43186</v>
      </c>
      <c r="C31" s="21">
        <v>1</v>
      </c>
      <c r="D31" s="22">
        <v>9</v>
      </c>
      <c r="E31" s="19">
        <v>43186</v>
      </c>
      <c r="F31" s="8" t="s">
        <v>5</v>
      </c>
      <c r="G31" s="41">
        <v>43193</v>
      </c>
      <c r="H31" s="8" t="s">
        <v>6</v>
      </c>
      <c r="I31" s="8">
        <v>0</v>
      </c>
      <c r="J31" s="8">
        <f t="shared" si="0"/>
        <v>0</v>
      </c>
      <c r="K31" s="14">
        <v>0.28699999999999998</v>
      </c>
      <c r="L31" s="17">
        <v>1.996</v>
      </c>
      <c r="M31" s="44">
        <f t="shared" si="5"/>
        <v>478.33333333333331</v>
      </c>
      <c r="N31" s="46">
        <f t="shared" si="6"/>
        <v>99.8</v>
      </c>
    </row>
    <row r="32" spans="1:16" x14ac:dyDescent="0.2">
      <c r="A32" s="5">
        <f t="shared" si="3"/>
        <v>29</v>
      </c>
      <c r="B32" s="7">
        <v>43186</v>
      </c>
      <c r="C32" s="21">
        <v>1</v>
      </c>
      <c r="D32" s="22">
        <v>10</v>
      </c>
      <c r="E32" s="19">
        <v>43186</v>
      </c>
      <c r="F32" s="8" t="s">
        <v>5</v>
      </c>
      <c r="G32" s="41">
        <v>43193</v>
      </c>
      <c r="H32" s="8" t="s">
        <v>6</v>
      </c>
      <c r="I32" s="8">
        <v>0</v>
      </c>
      <c r="J32" s="8">
        <f t="shared" si="0"/>
        <v>0</v>
      </c>
      <c r="K32" s="14">
        <v>5.8999999999999997E-2</v>
      </c>
      <c r="L32" s="17">
        <v>1.95</v>
      </c>
      <c r="M32" s="44">
        <f t="shared" si="5"/>
        <v>98.333333333333329</v>
      </c>
      <c r="N32" s="46">
        <f t="shared" si="6"/>
        <v>97.5</v>
      </c>
    </row>
    <row r="33" spans="1:15" x14ac:dyDescent="0.2">
      <c r="A33" s="5">
        <f t="shared" si="3"/>
        <v>30</v>
      </c>
      <c r="B33" s="7">
        <v>43186</v>
      </c>
      <c r="C33" s="21">
        <v>1</v>
      </c>
      <c r="D33" s="22">
        <v>11</v>
      </c>
      <c r="E33" s="19">
        <v>43186</v>
      </c>
      <c r="F33" s="8" t="s">
        <v>5</v>
      </c>
      <c r="G33" s="41">
        <v>43193</v>
      </c>
      <c r="H33" s="8" t="s">
        <v>6</v>
      </c>
      <c r="I33" s="8">
        <v>0</v>
      </c>
      <c r="J33" s="8">
        <f t="shared" si="0"/>
        <v>0</v>
      </c>
      <c r="K33" s="14">
        <v>6.2E-2</v>
      </c>
      <c r="L33" s="17">
        <v>1.93</v>
      </c>
      <c r="M33" s="44">
        <f t="shared" si="5"/>
        <v>103.33333333333334</v>
      </c>
      <c r="N33" s="46">
        <f t="shared" si="6"/>
        <v>96.5</v>
      </c>
    </row>
    <row r="34" spans="1:15" x14ac:dyDescent="0.2">
      <c r="A34" s="5">
        <f t="shared" si="3"/>
        <v>31</v>
      </c>
      <c r="B34" s="7">
        <v>43186</v>
      </c>
      <c r="C34" s="21">
        <v>1</v>
      </c>
      <c r="D34" s="22">
        <v>12</v>
      </c>
      <c r="E34" s="19">
        <v>43186</v>
      </c>
      <c r="F34" s="8" t="s">
        <v>5</v>
      </c>
      <c r="G34" s="41">
        <v>43193</v>
      </c>
      <c r="H34" s="8" t="s">
        <v>6</v>
      </c>
      <c r="I34" s="8">
        <v>0</v>
      </c>
      <c r="J34" s="8">
        <f t="shared" si="0"/>
        <v>0</v>
      </c>
      <c r="K34" s="14">
        <v>6.0999999999999999E-2</v>
      </c>
      <c r="L34" s="17">
        <v>1.972</v>
      </c>
      <c r="M34" s="44">
        <f t="shared" si="5"/>
        <v>101.66666666666666</v>
      </c>
      <c r="N34" s="46">
        <f t="shared" si="6"/>
        <v>98.6</v>
      </c>
    </row>
    <row r="35" spans="1:15" x14ac:dyDescent="0.2">
      <c r="A35" s="5">
        <f t="shared" si="3"/>
        <v>32</v>
      </c>
      <c r="B35" s="7">
        <v>43186</v>
      </c>
      <c r="C35" s="21">
        <v>1</v>
      </c>
      <c r="D35" s="22">
        <v>13</v>
      </c>
      <c r="E35" s="19">
        <v>43186</v>
      </c>
      <c r="F35" s="8" t="s">
        <v>5</v>
      </c>
      <c r="G35" s="41">
        <v>43193</v>
      </c>
      <c r="H35" s="8" t="s">
        <v>6</v>
      </c>
      <c r="I35" s="8">
        <v>0</v>
      </c>
      <c r="J35" s="8">
        <f t="shared" si="0"/>
        <v>0</v>
      </c>
      <c r="K35" s="14">
        <v>0.189</v>
      </c>
      <c r="L35" s="17">
        <v>1.9059999999999999</v>
      </c>
      <c r="M35" s="44">
        <f t="shared" si="5"/>
        <v>315.00000000000006</v>
      </c>
      <c r="N35" s="46">
        <f t="shared" si="6"/>
        <v>95.3</v>
      </c>
    </row>
    <row r="36" spans="1:15" x14ac:dyDescent="0.2">
      <c r="A36" s="5">
        <f t="shared" si="3"/>
        <v>33</v>
      </c>
      <c r="B36" s="7">
        <v>43186</v>
      </c>
      <c r="C36" s="21">
        <v>2</v>
      </c>
      <c r="D36" s="22">
        <v>7</v>
      </c>
      <c r="E36" s="19">
        <v>43186</v>
      </c>
      <c r="F36" s="8" t="s">
        <v>5</v>
      </c>
      <c r="G36" s="41">
        <v>43193</v>
      </c>
      <c r="H36" s="8" t="s">
        <v>6</v>
      </c>
      <c r="I36" s="8">
        <v>0</v>
      </c>
      <c r="J36" s="8">
        <f t="shared" si="0"/>
        <v>0</v>
      </c>
      <c r="K36" s="14">
        <v>7.5999999999999998E-2</v>
      </c>
      <c r="L36" s="17">
        <v>1.9950000000000001</v>
      </c>
      <c r="M36" s="44">
        <f t="shared" si="5"/>
        <v>126.66666666666666</v>
      </c>
      <c r="N36" s="46">
        <f t="shared" si="6"/>
        <v>99.75</v>
      </c>
    </row>
    <row r="37" spans="1:15" x14ac:dyDescent="0.2">
      <c r="A37" s="5">
        <f t="shared" si="3"/>
        <v>34</v>
      </c>
      <c r="B37" s="7">
        <v>43186</v>
      </c>
      <c r="C37" s="21">
        <v>2</v>
      </c>
      <c r="D37" s="22">
        <v>8</v>
      </c>
      <c r="E37" s="19">
        <v>43186</v>
      </c>
      <c r="F37" s="8" t="s">
        <v>5</v>
      </c>
      <c r="G37" s="41">
        <v>43193</v>
      </c>
      <c r="H37" s="8" t="s">
        <v>6</v>
      </c>
      <c r="I37" s="8">
        <v>0</v>
      </c>
      <c r="J37" s="8">
        <f t="shared" si="0"/>
        <v>0</v>
      </c>
      <c r="K37" s="14">
        <v>7.9000000000000001E-2</v>
      </c>
      <c r="L37" s="17">
        <v>1.9970000000000001</v>
      </c>
      <c r="M37" s="44">
        <f t="shared" si="5"/>
        <v>131.66666666666666</v>
      </c>
      <c r="N37" s="46">
        <f t="shared" si="6"/>
        <v>99.850000000000009</v>
      </c>
    </row>
    <row r="38" spans="1:15" x14ac:dyDescent="0.2">
      <c r="A38" s="5">
        <f t="shared" si="3"/>
        <v>35</v>
      </c>
      <c r="B38" s="7">
        <v>43186</v>
      </c>
      <c r="C38" s="21">
        <v>2</v>
      </c>
      <c r="D38" s="22">
        <v>9</v>
      </c>
      <c r="E38" s="19">
        <v>43186</v>
      </c>
      <c r="F38" s="8" t="s">
        <v>5</v>
      </c>
      <c r="G38" s="41">
        <v>43193</v>
      </c>
      <c r="H38" s="8" t="s">
        <v>6</v>
      </c>
      <c r="I38" s="8">
        <v>0</v>
      </c>
      <c r="J38" s="8">
        <f t="shared" si="0"/>
        <v>0</v>
      </c>
      <c r="K38" s="14">
        <v>8.6999999999999994E-2</v>
      </c>
      <c r="L38" s="17">
        <v>1.94</v>
      </c>
      <c r="M38" s="44">
        <f t="shared" si="5"/>
        <v>145</v>
      </c>
      <c r="N38" s="46">
        <f t="shared" si="6"/>
        <v>97</v>
      </c>
    </row>
    <row r="39" spans="1:15" x14ac:dyDescent="0.2">
      <c r="A39" s="5">
        <f t="shared" si="3"/>
        <v>36</v>
      </c>
      <c r="B39" s="7">
        <v>43186</v>
      </c>
      <c r="C39" s="21">
        <v>2</v>
      </c>
      <c r="D39" s="22">
        <v>10</v>
      </c>
      <c r="E39" s="19">
        <v>43186</v>
      </c>
      <c r="F39" s="8" t="s">
        <v>5</v>
      </c>
      <c r="G39" s="41">
        <v>43193</v>
      </c>
      <c r="H39" s="8" t="s">
        <v>6</v>
      </c>
      <c r="I39" s="8">
        <v>0</v>
      </c>
      <c r="J39" s="8">
        <f t="shared" si="0"/>
        <v>0</v>
      </c>
      <c r="K39" s="14">
        <v>7.0000000000000007E-2</v>
      </c>
      <c r="L39" s="17">
        <v>2.0430000000000001</v>
      </c>
      <c r="M39" s="44">
        <f t="shared" si="5"/>
        <v>116.66666666666667</v>
      </c>
      <c r="N39" s="46">
        <f t="shared" si="6"/>
        <v>102.15</v>
      </c>
    </row>
    <row r="40" spans="1:15" x14ac:dyDescent="0.2">
      <c r="A40" s="5">
        <f t="shared" si="3"/>
        <v>37</v>
      </c>
      <c r="B40" s="7">
        <v>43186</v>
      </c>
      <c r="C40" s="21">
        <v>2</v>
      </c>
      <c r="D40" s="22">
        <v>11</v>
      </c>
      <c r="E40" s="19">
        <v>43186</v>
      </c>
      <c r="F40" s="8" t="s">
        <v>5</v>
      </c>
      <c r="G40" s="41">
        <v>43193</v>
      </c>
      <c r="H40" s="8" t="s">
        <v>6</v>
      </c>
      <c r="I40" s="43">
        <v>0</v>
      </c>
      <c r="J40" s="43">
        <f t="shared" si="0"/>
        <v>0</v>
      </c>
      <c r="K40" s="14">
        <v>8.4000000000000005E-2</v>
      </c>
      <c r="L40" s="17">
        <v>1.863</v>
      </c>
      <c r="M40" s="44">
        <f t="shared" si="5"/>
        <v>140</v>
      </c>
      <c r="N40" s="46">
        <f t="shared" si="6"/>
        <v>93.15</v>
      </c>
      <c r="O40" s="54" t="s">
        <v>23</v>
      </c>
    </row>
    <row r="41" spans="1:15" x14ac:dyDescent="0.2">
      <c r="A41" s="5">
        <f t="shared" si="3"/>
        <v>38</v>
      </c>
      <c r="B41" s="7">
        <v>43186</v>
      </c>
      <c r="C41" s="21">
        <v>2</v>
      </c>
      <c r="D41" s="22">
        <v>12</v>
      </c>
      <c r="E41" s="19">
        <v>43186</v>
      </c>
      <c r="F41" s="8" t="s">
        <v>5</v>
      </c>
      <c r="G41" s="41">
        <v>43193</v>
      </c>
      <c r="H41" s="8" t="s">
        <v>6</v>
      </c>
      <c r="I41" s="43">
        <v>1</v>
      </c>
      <c r="J41" s="43">
        <f t="shared" si="0"/>
        <v>0.2</v>
      </c>
      <c r="K41" s="14">
        <v>7.4999999999999997E-2</v>
      </c>
      <c r="L41" s="17">
        <v>2.024</v>
      </c>
      <c r="M41" s="44">
        <f t="shared" si="5"/>
        <v>125</v>
      </c>
      <c r="N41" s="46">
        <f t="shared" si="6"/>
        <v>101.2</v>
      </c>
      <c r="O41" s="55" t="s">
        <v>24</v>
      </c>
    </row>
    <row r="42" spans="1:15" x14ac:dyDescent="0.2">
      <c r="A42" s="5">
        <f t="shared" si="3"/>
        <v>39</v>
      </c>
      <c r="B42" s="7">
        <v>43186</v>
      </c>
      <c r="C42" s="21">
        <v>2</v>
      </c>
      <c r="D42" s="22">
        <v>13</v>
      </c>
      <c r="E42" s="19">
        <v>43186</v>
      </c>
      <c r="F42" s="8" t="s">
        <v>5</v>
      </c>
      <c r="G42" s="41">
        <v>43193</v>
      </c>
      <c r="H42" s="8" t="s">
        <v>6</v>
      </c>
      <c r="I42" s="8">
        <v>0</v>
      </c>
      <c r="J42" s="8">
        <f t="shared" si="0"/>
        <v>0</v>
      </c>
      <c r="K42" s="14">
        <v>5.7000000000000002E-2</v>
      </c>
      <c r="L42" s="17">
        <v>2.141</v>
      </c>
      <c r="M42" s="44">
        <f t="shared" si="5"/>
        <v>95</v>
      </c>
      <c r="N42" s="46">
        <f t="shared" si="6"/>
        <v>107.05</v>
      </c>
    </row>
    <row r="43" spans="1:15" x14ac:dyDescent="0.2">
      <c r="A43" s="5">
        <f t="shared" si="3"/>
        <v>40</v>
      </c>
      <c r="B43" s="7">
        <v>43186</v>
      </c>
      <c r="C43" s="21">
        <v>3</v>
      </c>
      <c r="D43" s="22">
        <v>7</v>
      </c>
      <c r="E43" s="19">
        <v>43186</v>
      </c>
      <c r="F43" s="8" t="s">
        <v>5</v>
      </c>
      <c r="G43" s="41">
        <v>43193</v>
      </c>
      <c r="H43" s="8" t="s">
        <v>6</v>
      </c>
      <c r="I43" s="8">
        <v>0</v>
      </c>
      <c r="J43" s="8">
        <f t="shared" si="0"/>
        <v>0</v>
      </c>
      <c r="K43" s="14">
        <v>6.6000000000000003E-2</v>
      </c>
      <c r="L43" s="17">
        <v>2.0129999999999999</v>
      </c>
      <c r="M43" s="44">
        <f t="shared" si="5"/>
        <v>110.00000000000001</v>
      </c>
      <c r="N43" s="46">
        <f t="shared" si="6"/>
        <v>100.64999999999999</v>
      </c>
    </row>
    <row r="44" spans="1:15" x14ac:dyDescent="0.2">
      <c r="A44" s="5">
        <f t="shared" si="3"/>
        <v>41</v>
      </c>
      <c r="B44" s="7">
        <v>43186</v>
      </c>
      <c r="C44" s="21">
        <v>3</v>
      </c>
      <c r="D44" s="22">
        <v>8</v>
      </c>
      <c r="E44" s="19">
        <v>43186</v>
      </c>
      <c r="F44" s="8" t="s">
        <v>5</v>
      </c>
      <c r="G44" s="41">
        <v>43193</v>
      </c>
      <c r="H44" s="8" t="s">
        <v>6</v>
      </c>
      <c r="I44" s="8">
        <v>0</v>
      </c>
      <c r="J44" s="8">
        <f t="shared" si="0"/>
        <v>0</v>
      </c>
      <c r="K44" s="14">
        <v>6.4000000000000001E-2</v>
      </c>
      <c r="L44" s="17">
        <v>2.09</v>
      </c>
      <c r="M44" s="44">
        <f t="shared" si="5"/>
        <v>106.66666666666667</v>
      </c>
      <c r="N44" s="46">
        <f t="shared" si="6"/>
        <v>104.5</v>
      </c>
    </row>
    <row r="45" spans="1:15" x14ac:dyDescent="0.2">
      <c r="A45" s="5">
        <f t="shared" si="3"/>
        <v>42</v>
      </c>
      <c r="B45" s="7">
        <v>43186</v>
      </c>
      <c r="C45" s="21">
        <v>3</v>
      </c>
      <c r="D45" s="22">
        <v>9</v>
      </c>
      <c r="E45" s="19">
        <v>43186</v>
      </c>
      <c r="F45" s="8" t="s">
        <v>5</v>
      </c>
      <c r="G45" s="41">
        <v>43193</v>
      </c>
      <c r="H45" s="8" t="s">
        <v>6</v>
      </c>
      <c r="I45" s="8">
        <v>0</v>
      </c>
      <c r="J45" s="8">
        <f t="shared" si="0"/>
        <v>0</v>
      </c>
      <c r="K45" s="14">
        <v>7.2999999999999995E-2</v>
      </c>
      <c r="L45" s="17">
        <v>1.87</v>
      </c>
      <c r="M45" s="44">
        <f t="shared" si="5"/>
        <v>121.66666666666666</v>
      </c>
      <c r="N45" s="46">
        <f t="shared" si="6"/>
        <v>93.5</v>
      </c>
    </row>
    <row r="46" spans="1:15" x14ac:dyDescent="0.2">
      <c r="A46" s="5">
        <f t="shared" si="3"/>
        <v>43</v>
      </c>
      <c r="B46" s="7">
        <v>43186</v>
      </c>
      <c r="C46" s="21">
        <v>3</v>
      </c>
      <c r="D46" s="22">
        <v>10</v>
      </c>
      <c r="E46" s="19">
        <v>43186</v>
      </c>
      <c r="F46" s="8" t="s">
        <v>5</v>
      </c>
      <c r="G46" s="41">
        <v>43193</v>
      </c>
      <c r="H46" s="8" t="s">
        <v>6</v>
      </c>
      <c r="I46" s="8">
        <v>0</v>
      </c>
      <c r="J46" s="8">
        <f t="shared" si="0"/>
        <v>0</v>
      </c>
      <c r="K46" s="14">
        <v>6.9000000000000006E-2</v>
      </c>
      <c r="L46" s="17">
        <v>1.9650000000000001</v>
      </c>
      <c r="M46" s="44">
        <f t="shared" si="5"/>
        <v>115.00000000000001</v>
      </c>
      <c r="N46" s="46">
        <f t="shared" si="6"/>
        <v>98.25</v>
      </c>
    </row>
    <row r="47" spans="1:15" x14ac:dyDescent="0.2">
      <c r="A47" s="5">
        <f t="shared" si="3"/>
        <v>44</v>
      </c>
      <c r="B47" s="7">
        <v>43186</v>
      </c>
      <c r="C47" s="21">
        <v>3</v>
      </c>
      <c r="D47" s="22">
        <v>11</v>
      </c>
      <c r="E47" s="19">
        <v>43186</v>
      </c>
      <c r="F47" s="8" t="s">
        <v>5</v>
      </c>
      <c r="G47" s="41">
        <v>43193</v>
      </c>
      <c r="H47" s="8" t="s">
        <v>6</v>
      </c>
      <c r="I47" s="8">
        <v>0</v>
      </c>
      <c r="J47" s="8">
        <f t="shared" si="0"/>
        <v>0</v>
      </c>
      <c r="K47" s="14">
        <v>6.9000000000000006E-2</v>
      </c>
      <c r="L47" s="17">
        <v>1.8640000000000001</v>
      </c>
      <c r="M47" s="44">
        <f t="shared" si="5"/>
        <v>115.00000000000001</v>
      </c>
      <c r="N47" s="46">
        <f t="shared" si="6"/>
        <v>93.2</v>
      </c>
    </row>
    <row r="48" spans="1:15" x14ac:dyDescent="0.2">
      <c r="A48" s="5">
        <f t="shared" si="3"/>
        <v>45</v>
      </c>
      <c r="B48" s="7">
        <v>43186</v>
      </c>
      <c r="C48" s="21">
        <v>3</v>
      </c>
      <c r="D48" s="22">
        <v>12</v>
      </c>
      <c r="E48" s="19">
        <v>43186</v>
      </c>
      <c r="F48" s="8" t="s">
        <v>5</v>
      </c>
      <c r="G48" s="41">
        <v>43193</v>
      </c>
      <c r="H48" s="8" t="s">
        <v>6</v>
      </c>
      <c r="I48" s="8">
        <v>0</v>
      </c>
      <c r="J48" s="8">
        <f t="shared" si="0"/>
        <v>0</v>
      </c>
      <c r="K48" s="14">
        <v>6.7000000000000004E-2</v>
      </c>
      <c r="L48" s="17">
        <v>1.9319999999999999</v>
      </c>
      <c r="M48" s="44">
        <f t="shared" si="5"/>
        <v>111.66666666666667</v>
      </c>
      <c r="N48" s="46">
        <f t="shared" si="6"/>
        <v>96.6</v>
      </c>
    </row>
    <row r="49" spans="1:15" x14ac:dyDescent="0.2">
      <c r="A49" s="5">
        <f t="shared" si="3"/>
        <v>46</v>
      </c>
      <c r="B49" s="7">
        <v>43186</v>
      </c>
      <c r="C49" s="21">
        <v>3</v>
      </c>
      <c r="D49" s="22">
        <v>13</v>
      </c>
      <c r="E49" s="19">
        <v>43186</v>
      </c>
      <c r="F49" s="8" t="s">
        <v>5</v>
      </c>
      <c r="G49" s="41">
        <v>43193</v>
      </c>
      <c r="H49" s="8" t="s">
        <v>6</v>
      </c>
      <c r="I49" s="8">
        <v>0</v>
      </c>
      <c r="J49" s="8">
        <f t="shared" si="0"/>
        <v>0</v>
      </c>
      <c r="K49" s="14">
        <v>6.4000000000000001E-2</v>
      </c>
      <c r="L49" s="17">
        <v>2.0339999999999998</v>
      </c>
      <c r="M49" s="44">
        <f t="shared" si="5"/>
        <v>106.66666666666667</v>
      </c>
      <c r="N49" s="46">
        <f t="shared" si="6"/>
        <v>101.69999999999999</v>
      </c>
    </row>
    <row r="50" spans="1:15" x14ac:dyDescent="0.2">
      <c r="A50" s="5">
        <f t="shared" si="3"/>
        <v>47</v>
      </c>
      <c r="B50" s="7">
        <v>43186</v>
      </c>
      <c r="C50" s="21">
        <v>4</v>
      </c>
      <c r="D50" s="22">
        <v>7</v>
      </c>
      <c r="E50" s="19">
        <v>43186</v>
      </c>
      <c r="F50" s="8" t="s">
        <v>5</v>
      </c>
      <c r="G50" s="41">
        <v>43193</v>
      </c>
      <c r="H50" s="8" t="s">
        <v>6</v>
      </c>
      <c r="I50" s="8">
        <v>0</v>
      </c>
      <c r="J50" s="8">
        <f t="shared" si="0"/>
        <v>0</v>
      </c>
      <c r="K50" s="14">
        <v>0.06</v>
      </c>
      <c r="L50" s="17">
        <v>2.5739999999999998</v>
      </c>
      <c r="M50" s="44">
        <f t="shared" si="5"/>
        <v>100</v>
      </c>
      <c r="N50" s="46">
        <f>(L50/2.5)*100</f>
        <v>102.95999999999998</v>
      </c>
      <c r="O50" t="s">
        <v>22</v>
      </c>
    </row>
    <row r="51" spans="1:15" x14ac:dyDescent="0.2">
      <c r="A51" s="5">
        <f t="shared" si="3"/>
        <v>48</v>
      </c>
      <c r="B51" s="7">
        <v>43186</v>
      </c>
      <c r="C51" s="21">
        <v>4</v>
      </c>
      <c r="D51" s="22">
        <v>8</v>
      </c>
      <c r="E51" s="19">
        <v>43186</v>
      </c>
      <c r="F51" s="8" t="s">
        <v>5</v>
      </c>
      <c r="G51" s="41">
        <v>43193</v>
      </c>
      <c r="H51" s="8" t="s">
        <v>6</v>
      </c>
      <c r="I51" s="8">
        <v>0</v>
      </c>
      <c r="J51" s="8">
        <f t="shared" si="0"/>
        <v>0</v>
      </c>
      <c r="K51" s="14">
        <v>5.8999999999999997E-2</v>
      </c>
      <c r="L51" s="17">
        <v>2.5409999999999999</v>
      </c>
      <c r="M51" s="44">
        <f t="shared" si="5"/>
        <v>98.333333333333329</v>
      </c>
      <c r="N51" s="46">
        <f t="shared" ref="N51:N56" si="7">(L51/2.5)*100</f>
        <v>101.64</v>
      </c>
      <c r="O51" t="s">
        <v>22</v>
      </c>
    </row>
    <row r="52" spans="1:15" x14ac:dyDescent="0.2">
      <c r="A52" s="5">
        <f t="shared" si="3"/>
        <v>49</v>
      </c>
      <c r="B52" s="7">
        <v>43186</v>
      </c>
      <c r="C52" s="21">
        <v>4</v>
      </c>
      <c r="D52" s="22">
        <v>9</v>
      </c>
      <c r="E52" s="19">
        <v>43186</v>
      </c>
      <c r="F52" s="8" t="s">
        <v>5</v>
      </c>
      <c r="G52" s="41">
        <v>43193</v>
      </c>
      <c r="H52" s="8" t="s">
        <v>6</v>
      </c>
      <c r="I52" s="8">
        <v>0</v>
      </c>
      <c r="J52" s="8">
        <f t="shared" si="0"/>
        <v>0</v>
      </c>
      <c r="K52" s="14">
        <v>5.8999999999999997E-2</v>
      </c>
      <c r="L52" s="17">
        <v>2.5409999999999999</v>
      </c>
      <c r="M52" s="44">
        <f t="shared" si="5"/>
        <v>98.333333333333329</v>
      </c>
      <c r="N52" s="46">
        <f t="shared" si="7"/>
        <v>101.64</v>
      </c>
      <c r="O52" t="s">
        <v>22</v>
      </c>
    </row>
    <row r="53" spans="1:15" x14ac:dyDescent="0.2">
      <c r="A53" s="5">
        <f t="shared" si="3"/>
        <v>50</v>
      </c>
      <c r="B53" s="7">
        <v>43186</v>
      </c>
      <c r="C53" s="21">
        <v>4</v>
      </c>
      <c r="D53" s="22">
        <v>10</v>
      </c>
      <c r="E53" s="19">
        <v>43186</v>
      </c>
      <c r="F53" s="8" t="s">
        <v>5</v>
      </c>
      <c r="G53" s="41">
        <v>43193</v>
      </c>
      <c r="H53" s="8" t="s">
        <v>6</v>
      </c>
      <c r="I53" s="8">
        <v>0</v>
      </c>
      <c r="J53" s="8">
        <f t="shared" si="0"/>
        <v>0</v>
      </c>
      <c r="K53" s="14">
        <v>5.8999999999999997E-2</v>
      </c>
      <c r="L53" s="17">
        <v>2.5390000000000001</v>
      </c>
      <c r="M53" s="44">
        <f t="shared" si="5"/>
        <v>98.333333333333329</v>
      </c>
      <c r="N53" s="46">
        <f t="shared" si="7"/>
        <v>101.56</v>
      </c>
      <c r="O53" t="s">
        <v>22</v>
      </c>
    </row>
    <row r="54" spans="1:15" x14ac:dyDescent="0.2">
      <c r="A54" s="5">
        <f t="shared" si="3"/>
        <v>51</v>
      </c>
      <c r="B54" s="7">
        <v>43186</v>
      </c>
      <c r="C54" s="21">
        <v>4</v>
      </c>
      <c r="D54" s="22">
        <v>11</v>
      </c>
      <c r="E54" s="19">
        <v>43186</v>
      </c>
      <c r="F54" s="8" t="s">
        <v>5</v>
      </c>
      <c r="G54" s="41">
        <v>43193</v>
      </c>
      <c r="H54" s="8" t="s">
        <v>6</v>
      </c>
      <c r="I54" s="8">
        <v>0</v>
      </c>
      <c r="J54" s="8">
        <f t="shared" si="0"/>
        <v>0</v>
      </c>
      <c r="K54" s="14">
        <v>5.8999999999999997E-2</v>
      </c>
      <c r="L54" s="17">
        <v>2.5409999999999999</v>
      </c>
      <c r="M54" s="44">
        <f t="shared" si="5"/>
        <v>98.333333333333329</v>
      </c>
      <c r="N54" s="46">
        <f t="shared" si="7"/>
        <v>101.64</v>
      </c>
      <c r="O54" t="s">
        <v>22</v>
      </c>
    </row>
    <row r="55" spans="1:15" x14ac:dyDescent="0.2">
      <c r="A55" s="5">
        <f t="shared" si="3"/>
        <v>52</v>
      </c>
      <c r="B55" s="7">
        <v>43186</v>
      </c>
      <c r="C55" s="21">
        <v>4</v>
      </c>
      <c r="D55" s="22">
        <v>12</v>
      </c>
      <c r="E55" s="19">
        <v>43186</v>
      </c>
      <c r="F55" s="8" t="s">
        <v>5</v>
      </c>
      <c r="G55" s="41">
        <v>43193</v>
      </c>
      <c r="H55" s="8" t="s">
        <v>6</v>
      </c>
      <c r="I55" s="43">
        <v>1</v>
      </c>
      <c r="J55" s="43">
        <f t="shared" si="0"/>
        <v>0.2</v>
      </c>
      <c r="K55" s="14">
        <v>5.8999999999999997E-2</v>
      </c>
      <c r="L55" s="17">
        <v>2.5409999999999999</v>
      </c>
      <c r="M55" s="44">
        <f t="shared" si="5"/>
        <v>98.333333333333329</v>
      </c>
      <c r="N55" s="46">
        <f t="shared" si="7"/>
        <v>101.64</v>
      </c>
      <c r="O55" t="s">
        <v>25</v>
      </c>
    </row>
    <row r="56" spans="1:15" ht="13.5" thickBot="1" x14ac:dyDescent="0.25">
      <c r="A56" s="10">
        <f t="shared" si="3"/>
        <v>53</v>
      </c>
      <c r="B56" s="11">
        <v>43186</v>
      </c>
      <c r="C56" s="30">
        <v>4</v>
      </c>
      <c r="D56" s="31">
        <v>13</v>
      </c>
      <c r="E56" s="20">
        <v>43186</v>
      </c>
      <c r="F56" s="12" t="s">
        <v>5</v>
      </c>
      <c r="G56" s="42">
        <v>43193</v>
      </c>
      <c r="H56" s="12" t="s">
        <v>6</v>
      </c>
      <c r="I56" s="12">
        <v>0</v>
      </c>
      <c r="J56" s="12">
        <f t="shared" si="0"/>
        <v>0</v>
      </c>
      <c r="K56" s="15">
        <v>5.8999999999999997E-2</v>
      </c>
      <c r="L56" s="18">
        <v>2.5369999999999999</v>
      </c>
      <c r="M56" s="47">
        <f t="shared" si="5"/>
        <v>98.333333333333329</v>
      </c>
      <c r="N56" s="46">
        <f t="shared" si="7"/>
        <v>101.47999999999999</v>
      </c>
      <c r="O56" t="s">
        <v>22</v>
      </c>
    </row>
    <row r="57" spans="1:15" x14ac:dyDescent="0.2">
      <c r="A57" s="2">
        <f t="shared" si="3"/>
        <v>54</v>
      </c>
      <c r="B57" s="23">
        <v>43187</v>
      </c>
      <c r="C57" s="27">
        <v>1</v>
      </c>
      <c r="D57" s="25">
        <v>14</v>
      </c>
      <c r="E57" s="26">
        <v>43187</v>
      </c>
      <c r="F57" s="27" t="s">
        <v>6</v>
      </c>
      <c r="G57" s="40">
        <v>43194</v>
      </c>
      <c r="H57" s="27" t="s">
        <v>4</v>
      </c>
      <c r="I57" s="27">
        <v>0</v>
      </c>
      <c r="J57" s="27">
        <f t="shared" si="0"/>
        <v>0</v>
      </c>
      <c r="K57" s="33">
        <v>5.8999999999999997E-2</v>
      </c>
      <c r="L57" s="35">
        <v>1.905</v>
      </c>
      <c r="M57" s="48">
        <f t="shared" si="5"/>
        <v>98.333333333333329</v>
      </c>
      <c r="N57" s="45">
        <f t="shared" si="6"/>
        <v>95.25</v>
      </c>
    </row>
    <row r="58" spans="1:15" x14ac:dyDescent="0.2">
      <c r="A58" s="5">
        <f t="shared" si="3"/>
        <v>55</v>
      </c>
      <c r="B58" s="7">
        <v>43187</v>
      </c>
      <c r="C58" s="8">
        <v>1</v>
      </c>
      <c r="D58" s="22">
        <v>15</v>
      </c>
      <c r="E58" s="29">
        <v>43187</v>
      </c>
      <c r="F58" s="8" t="s">
        <v>6</v>
      </c>
      <c r="G58" s="41">
        <v>43194</v>
      </c>
      <c r="H58" s="8" t="s">
        <v>4</v>
      </c>
      <c r="I58" s="8">
        <v>0</v>
      </c>
      <c r="J58" s="8">
        <f t="shared" si="0"/>
        <v>0</v>
      </c>
      <c r="K58" s="14">
        <v>9.2999999999999999E-2</v>
      </c>
      <c r="L58" s="49">
        <v>0</v>
      </c>
      <c r="M58" s="44">
        <f t="shared" si="5"/>
        <v>155</v>
      </c>
      <c r="N58" s="46">
        <f t="shared" si="6"/>
        <v>0</v>
      </c>
    </row>
    <row r="59" spans="1:15" x14ac:dyDescent="0.2">
      <c r="A59" s="5">
        <f t="shared" si="3"/>
        <v>56</v>
      </c>
      <c r="B59" s="7">
        <v>43187</v>
      </c>
      <c r="C59" s="8">
        <v>1</v>
      </c>
      <c r="D59" s="22">
        <v>16</v>
      </c>
      <c r="E59" s="29">
        <v>43187</v>
      </c>
      <c r="F59" s="8" t="s">
        <v>6</v>
      </c>
      <c r="G59" s="41">
        <v>43194</v>
      </c>
      <c r="H59" s="8" t="s">
        <v>4</v>
      </c>
      <c r="I59" s="8">
        <v>0</v>
      </c>
      <c r="J59" s="8">
        <f t="shared" si="0"/>
        <v>0</v>
      </c>
      <c r="K59" s="14">
        <v>5.3999999999999999E-2</v>
      </c>
      <c r="L59" s="17">
        <v>2.0150000000000001</v>
      </c>
      <c r="M59" s="44">
        <f t="shared" si="5"/>
        <v>90</v>
      </c>
      <c r="N59" s="46">
        <f t="shared" si="6"/>
        <v>100.75</v>
      </c>
    </row>
    <row r="60" spans="1:15" x14ac:dyDescent="0.2">
      <c r="A60" s="5">
        <f t="shared" si="3"/>
        <v>57</v>
      </c>
      <c r="B60" s="7">
        <v>43187</v>
      </c>
      <c r="C60" s="8">
        <v>1</v>
      </c>
      <c r="D60" s="22">
        <v>17</v>
      </c>
      <c r="E60" s="29">
        <v>43187</v>
      </c>
      <c r="F60" s="8" t="s">
        <v>6</v>
      </c>
      <c r="G60" s="41">
        <v>43194</v>
      </c>
      <c r="H60" s="8" t="s">
        <v>4</v>
      </c>
      <c r="I60" s="8">
        <v>0</v>
      </c>
      <c r="J60" s="8">
        <f t="shared" si="0"/>
        <v>0</v>
      </c>
      <c r="K60" s="14">
        <v>5.5E-2</v>
      </c>
      <c r="L60" s="17">
        <v>1.98</v>
      </c>
      <c r="M60" s="44">
        <f t="shared" si="5"/>
        <v>91.666666666666671</v>
      </c>
      <c r="N60" s="46">
        <f t="shared" si="6"/>
        <v>99</v>
      </c>
    </row>
    <row r="61" spans="1:15" x14ac:dyDescent="0.2">
      <c r="A61" s="5">
        <f t="shared" si="3"/>
        <v>58</v>
      </c>
      <c r="B61" s="7">
        <v>43187</v>
      </c>
      <c r="C61" s="8">
        <v>1</v>
      </c>
      <c r="D61" s="22">
        <v>18</v>
      </c>
      <c r="E61" s="29">
        <v>43187</v>
      </c>
      <c r="F61" s="8" t="s">
        <v>6</v>
      </c>
      <c r="G61" s="41">
        <v>43194</v>
      </c>
      <c r="H61" s="8" t="s">
        <v>4</v>
      </c>
      <c r="I61" s="8">
        <v>0</v>
      </c>
      <c r="J61" s="8">
        <f t="shared" si="0"/>
        <v>0</v>
      </c>
      <c r="K61" s="14">
        <v>5.8999999999999997E-2</v>
      </c>
      <c r="L61" s="17">
        <v>2.0270000000000001</v>
      </c>
      <c r="M61" s="44">
        <f t="shared" si="5"/>
        <v>98.333333333333329</v>
      </c>
      <c r="N61" s="46">
        <f t="shared" si="6"/>
        <v>101.35000000000001</v>
      </c>
    </row>
    <row r="62" spans="1:15" x14ac:dyDescent="0.2">
      <c r="A62" s="5">
        <f>A61+1</f>
        <v>59</v>
      </c>
      <c r="B62" s="7">
        <v>43187</v>
      </c>
      <c r="C62" s="8">
        <v>1</v>
      </c>
      <c r="D62" s="22">
        <v>19</v>
      </c>
      <c r="E62" s="29">
        <v>43187</v>
      </c>
      <c r="F62" s="8" t="s">
        <v>6</v>
      </c>
      <c r="G62" s="41">
        <v>43194</v>
      </c>
      <c r="H62" s="8" t="s">
        <v>4</v>
      </c>
      <c r="I62" s="8">
        <v>0</v>
      </c>
      <c r="J62" s="8">
        <f t="shared" si="0"/>
        <v>0</v>
      </c>
      <c r="K62" s="14">
        <v>5.8999999999999997E-2</v>
      </c>
      <c r="L62" s="17">
        <v>2.0649999999999999</v>
      </c>
      <c r="M62" s="44">
        <f t="shared" si="5"/>
        <v>98.333333333333329</v>
      </c>
      <c r="N62" s="46">
        <f t="shared" si="6"/>
        <v>103.25</v>
      </c>
    </row>
    <row r="63" spans="1:15" x14ac:dyDescent="0.2">
      <c r="A63" s="5">
        <f t="shared" si="3"/>
        <v>60</v>
      </c>
      <c r="B63" s="7">
        <v>43187</v>
      </c>
      <c r="C63" s="8">
        <v>2</v>
      </c>
      <c r="D63" s="22">
        <v>14</v>
      </c>
      <c r="E63" s="29">
        <v>43187</v>
      </c>
      <c r="F63" s="8" t="s">
        <v>6</v>
      </c>
      <c r="G63" s="41">
        <v>43194</v>
      </c>
      <c r="H63" s="8" t="s">
        <v>4</v>
      </c>
      <c r="I63" s="8">
        <v>0</v>
      </c>
      <c r="J63" s="8">
        <f t="shared" si="0"/>
        <v>0</v>
      </c>
      <c r="K63" s="14">
        <v>9.2999999999999999E-2</v>
      </c>
      <c r="L63" s="17">
        <v>1.855</v>
      </c>
      <c r="M63" s="44">
        <f t="shared" si="5"/>
        <v>155</v>
      </c>
      <c r="N63" s="46">
        <f t="shared" si="6"/>
        <v>92.75</v>
      </c>
    </row>
    <row r="64" spans="1:15" x14ac:dyDescent="0.2">
      <c r="A64" s="5">
        <f t="shared" si="3"/>
        <v>61</v>
      </c>
      <c r="B64" s="7">
        <v>43187</v>
      </c>
      <c r="C64" s="8">
        <v>2</v>
      </c>
      <c r="D64" s="22">
        <v>15</v>
      </c>
      <c r="E64" s="29">
        <v>43187</v>
      </c>
      <c r="F64" s="8" t="s">
        <v>6</v>
      </c>
      <c r="G64" s="41">
        <v>43194</v>
      </c>
      <c r="H64" s="8" t="s">
        <v>4</v>
      </c>
      <c r="I64" s="8">
        <v>0</v>
      </c>
      <c r="J64" s="8">
        <f t="shared" si="0"/>
        <v>0</v>
      </c>
      <c r="K64" s="14">
        <v>7.4999999999999997E-2</v>
      </c>
      <c r="L64" s="17">
        <v>2.0659999999999998</v>
      </c>
      <c r="M64" s="44">
        <f t="shared" si="5"/>
        <v>125</v>
      </c>
      <c r="N64" s="46">
        <f t="shared" si="6"/>
        <v>103.3</v>
      </c>
    </row>
    <row r="65" spans="1:15" x14ac:dyDescent="0.2">
      <c r="A65" s="5">
        <f t="shared" si="3"/>
        <v>62</v>
      </c>
      <c r="B65" s="7">
        <v>43187</v>
      </c>
      <c r="C65" s="8">
        <v>2</v>
      </c>
      <c r="D65" s="22">
        <v>16</v>
      </c>
      <c r="E65" s="29">
        <v>43187</v>
      </c>
      <c r="F65" s="8" t="s">
        <v>6</v>
      </c>
      <c r="G65" s="41">
        <v>43194</v>
      </c>
      <c r="H65" s="8" t="s">
        <v>4</v>
      </c>
      <c r="I65" s="8">
        <v>0</v>
      </c>
      <c r="J65" s="8">
        <f t="shared" si="0"/>
        <v>0</v>
      </c>
      <c r="K65" s="14">
        <v>5.8000000000000003E-2</v>
      </c>
      <c r="L65" s="17">
        <v>1.968</v>
      </c>
      <c r="M65" s="44">
        <f t="shared" si="5"/>
        <v>96.666666666666686</v>
      </c>
      <c r="N65" s="46">
        <f t="shared" si="6"/>
        <v>98.4</v>
      </c>
    </row>
    <row r="66" spans="1:15" x14ac:dyDescent="0.2">
      <c r="A66" s="5">
        <f t="shared" si="3"/>
        <v>63</v>
      </c>
      <c r="B66" s="7">
        <v>43187</v>
      </c>
      <c r="C66" s="8">
        <v>2</v>
      </c>
      <c r="D66" s="22">
        <v>17</v>
      </c>
      <c r="E66" s="29">
        <v>43187</v>
      </c>
      <c r="F66" s="8" t="s">
        <v>6</v>
      </c>
      <c r="G66" s="41">
        <v>43194</v>
      </c>
      <c r="H66" s="8" t="s">
        <v>4</v>
      </c>
      <c r="I66" s="8">
        <v>0</v>
      </c>
      <c r="J66" s="8">
        <f t="shared" si="0"/>
        <v>0</v>
      </c>
      <c r="K66" s="14">
        <v>7.8E-2</v>
      </c>
      <c r="L66" s="17">
        <v>1.9</v>
      </c>
      <c r="M66" s="44">
        <f t="shared" si="5"/>
        <v>130</v>
      </c>
      <c r="N66" s="46">
        <f t="shared" si="6"/>
        <v>95</v>
      </c>
    </row>
    <row r="67" spans="1:15" x14ac:dyDescent="0.2">
      <c r="A67" s="5">
        <f t="shared" si="3"/>
        <v>64</v>
      </c>
      <c r="B67" s="7">
        <v>43187</v>
      </c>
      <c r="C67" s="8">
        <v>2</v>
      </c>
      <c r="D67" s="22">
        <v>18</v>
      </c>
      <c r="E67" s="29">
        <v>43187</v>
      </c>
      <c r="F67" s="8" t="s">
        <v>6</v>
      </c>
      <c r="G67" s="41">
        <v>43194</v>
      </c>
      <c r="H67" s="8" t="s">
        <v>4</v>
      </c>
      <c r="I67" s="8">
        <v>0</v>
      </c>
      <c r="J67" s="8">
        <f t="shared" si="0"/>
        <v>0</v>
      </c>
      <c r="K67" s="14">
        <v>7.8E-2</v>
      </c>
      <c r="L67" s="17">
        <v>1.9850000000000001</v>
      </c>
      <c r="M67" s="44">
        <f t="shared" si="5"/>
        <v>130</v>
      </c>
      <c r="N67" s="46">
        <f t="shared" si="6"/>
        <v>99.25</v>
      </c>
    </row>
    <row r="68" spans="1:15" x14ac:dyDescent="0.2">
      <c r="A68" s="5">
        <f t="shared" si="3"/>
        <v>65</v>
      </c>
      <c r="B68" s="7">
        <v>43187</v>
      </c>
      <c r="C68" s="8">
        <v>2</v>
      </c>
      <c r="D68" s="22">
        <v>19</v>
      </c>
      <c r="E68" s="29">
        <v>43187</v>
      </c>
      <c r="F68" s="8" t="s">
        <v>6</v>
      </c>
      <c r="G68" s="41">
        <v>43194</v>
      </c>
      <c r="H68" s="8" t="s">
        <v>4</v>
      </c>
      <c r="I68" s="8">
        <v>0</v>
      </c>
      <c r="J68" s="8">
        <f t="shared" si="0"/>
        <v>0</v>
      </c>
      <c r="K68" s="14">
        <v>6.7000000000000004E-2</v>
      </c>
      <c r="L68" s="17">
        <v>1.867</v>
      </c>
      <c r="M68" s="44">
        <f t="shared" si="5"/>
        <v>111.66666666666667</v>
      </c>
      <c r="N68" s="46">
        <f t="shared" si="6"/>
        <v>93.35</v>
      </c>
    </row>
    <row r="69" spans="1:15" x14ac:dyDescent="0.2">
      <c r="A69" s="5">
        <f t="shared" si="3"/>
        <v>66</v>
      </c>
      <c r="B69" s="7">
        <v>43187</v>
      </c>
      <c r="C69" s="8">
        <v>3</v>
      </c>
      <c r="D69" s="22">
        <v>14</v>
      </c>
      <c r="E69" s="29">
        <v>43187</v>
      </c>
      <c r="F69" s="8" t="s">
        <v>6</v>
      </c>
      <c r="G69" s="41">
        <v>43194</v>
      </c>
      <c r="H69" s="8" t="s">
        <v>4</v>
      </c>
      <c r="I69" s="8">
        <v>0</v>
      </c>
      <c r="J69" s="8">
        <f t="shared" si="0"/>
        <v>0</v>
      </c>
      <c r="K69" s="14">
        <v>6.9000000000000006E-2</v>
      </c>
      <c r="L69" s="17">
        <v>1.8560000000000001</v>
      </c>
      <c r="M69" s="44">
        <f t="shared" si="5"/>
        <v>115.00000000000001</v>
      </c>
      <c r="N69" s="46">
        <f t="shared" si="6"/>
        <v>92.800000000000011</v>
      </c>
    </row>
    <row r="70" spans="1:15" x14ac:dyDescent="0.2">
      <c r="A70" s="5">
        <f t="shared" si="3"/>
        <v>67</v>
      </c>
      <c r="B70" s="7">
        <v>43187</v>
      </c>
      <c r="C70" s="8">
        <v>3</v>
      </c>
      <c r="D70" s="22">
        <v>15</v>
      </c>
      <c r="E70" s="29">
        <v>43187</v>
      </c>
      <c r="F70" s="8" t="s">
        <v>6</v>
      </c>
      <c r="G70" s="41">
        <v>43194</v>
      </c>
      <c r="H70" s="8" t="s">
        <v>4</v>
      </c>
      <c r="I70" s="8">
        <v>0</v>
      </c>
      <c r="J70" s="8">
        <f t="shared" ref="J70:J104" si="8">I70/5</f>
        <v>0</v>
      </c>
      <c r="K70" s="14">
        <v>7.0999999999999994E-2</v>
      </c>
      <c r="L70" s="17">
        <v>1.9259999999999999</v>
      </c>
      <c r="M70" s="44">
        <f t="shared" si="5"/>
        <v>118.33333333333333</v>
      </c>
      <c r="N70" s="46">
        <f t="shared" si="6"/>
        <v>96.3</v>
      </c>
    </row>
    <row r="71" spans="1:15" x14ac:dyDescent="0.2">
      <c r="A71" s="5">
        <f t="shared" ref="A71:A77" si="9">A70+1</f>
        <v>68</v>
      </c>
      <c r="B71" s="7">
        <v>43187</v>
      </c>
      <c r="C71" s="8">
        <v>3</v>
      </c>
      <c r="D71" s="22">
        <v>16</v>
      </c>
      <c r="E71" s="29">
        <v>43187</v>
      </c>
      <c r="F71" s="8" t="s">
        <v>6</v>
      </c>
      <c r="G71" s="41">
        <v>43194</v>
      </c>
      <c r="H71" s="8" t="s">
        <v>4</v>
      </c>
      <c r="I71" s="8">
        <v>0</v>
      </c>
      <c r="J71" s="8">
        <f t="shared" si="8"/>
        <v>0</v>
      </c>
      <c r="K71" s="14">
        <v>6.6000000000000003E-2</v>
      </c>
      <c r="L71" s="17">
        <v>2.0350000000000001</v>
      </c>
      <c r="M71" s="44">
        <f t="shared" si="5"/>
        <v>110.00000000000001</v>
      </c>
      <c r="N71" s="46">
        <f t="shared" si="6"/>
        <v>101.75</v>
      </c>
    </row>
    <row r="72" spans="1:15" x14ac:dyDescent="0.2">
      <c r="A72" s="5">
        <f t="shared" si="9"/>
        <v>69</v>
      </c>
      <c r="B72" s="7">
        <v>43187</v>
      </c>
      <c r="C72" s="8">
        <v>3</v>
      </c>
      <c r="D72" s="22">
        <v>17</v>
      </c>
      <c r="E72" s="29">
        <v>43187</v>
      </c>
      <c r="F72" s="8" t="s">
        <v>6</v>
      </c>
      <c r="G72" s="41">
        <v>43194</v>
      </c>
      <c r="H72" s="8" t="s">
        <v>4</v>
      </c>
      <c r="I72" s="8">
        <v>0</v>
      </c>
      <c r="J72" s="8">
        <f t="shared" si="8"/>
        <v>0</v>
      </c>
      <c r="K72" s="14">
        <v>7.0999999999999994E-2</v>
      </c>
      <c r="L72" s="17">
        <v>1.9219999999999999</v>
      </c>
      <c r="M72" s="44">
        <f t="shared" si="5"/>
        <v>118.33333333333333</v>
      </c>
      <c r="N72" s="46">
        <f t="shared" si="6"/>
        <v>96.1</v>
      </c>
    </row>
    <row r="73" spans="1:15" x14ac:dyDescent="0.2">
      <c r="A73" s="5">
        <f t="shared" si="9"/>
        <v>70</v>
      </c>
      <c r="B73" s="7">
        <v>43187</v>
      </c>
      <c r="C73" s="8">
        <v>3</v>
      </c>
      <c r="D73" s="22">
        <v>18</v>
      </c>
      <c r="E73" s="29">
        <v>43187</v>
      </c>
      <c r="F73" s="8" t="s">
        <v>6</v>
      </c>
      <c r="G73" s="41">
        <v>43194</v>
      </c>
      <c r="H73" s="8" t="s">
        <v>4</v>
      </c>
      <c r="I73" s="8">
        <v>0</v>
      </c>
      <c r="J73" s="8">
        <f t="shared" si="8"/>
        <v>0</v>
      </c>
      <c r="K73" s="14">
        <v>6.9000000000000006E-2</v>
      </c>
      <c r="L73" s="17">
        <v>1.994</v>
      </c>
      <c r="M73" s="44">
        <f t="shared" si="5"/>
        <v>115.00000000000001</v>
      </c>
      <c r="N73" s="46">
        <f t="shared" si="6"/>
        <v>99.7</v>
      </c>
    </row>
    <row r="74" spans="1:15" x14ac:dyDescent="0.2">
      <c r="A74" s="5">
        <f t="shared" si="9"/>
        <v>71</v>
      </c>
      <c r="B74" s="7">
        <v>43187</v>
      </c>
      <c r="C74" s="8">
        <v>3</v>
      </c>
      <c r="D74" s="22">
        <v>19</v>
      </c>
      <c r="E74" s="29">
        <v>43187</v>
      </c>
      <c r="F74" s="8" t="s">
        <v>6</v>
      </c>
      <c r="G74" s="41">
        <v>43194</v>
      </c>
      <c r="H74" s="8" t="s">
        <v>4</v>
      </c>
      <c r="I74" s="8">
        <v>0</v>
      </c>
      <c r="J74" s="8">
        <f t="shared" si="8"/>
        <v>0</v>
      </c>
      <c r="K74" s="14">
        <v>6.9000000000000006E-2</v>
      </c>
      <c r="L74" s="17">
        <v>1.9159999999999999</v>
      </c>
      <c r="M74" s="44">
        <f t="shared" si="5"/>
        <v>115.00000000000001</v>
      </c>
      <c r="N74" s="46">
        <f t="shared" si="6"/>
        <v>95.8</v>
      </c>
    </row>
    <row r="75" spans="1:15" x14ac:dyDescent="0.2">
      <c r="A75" s="5">
        <f t="shared" si="9"/>
        <v>72</v>
      </c>
      <c r="B75" s="7">
        <v>43187</v>
      </c>
      <c r="C75" s="8">
        <v>4</v>
      </c>
      <c r="D75" s="22">
        <v>14</v>
      </c>
      <c r="E75" s="29">
        <v>43187</v>
      </c>
      <c r="F75" s="8" t="s">
        <v>6</v>
      </c>
      <c r="G75" s="41">
        <v>43194</v>
      </c>
      <c r="H75" s="8" t="s">
        <v>4</v>
      </c>
      <c r="I75" s="8">
        <v>0</v>
      </c>
      <c r="J75" s="8">
        <f t="shared" si="8"/>
        <v>0</v>
      </c>
      <c r="K75" s="14">
        <v>5.8999999999999997E-2</v>
      </c>
      <c r="L75" s="17">
        <v>2.544</v>
      </c>
      <c r="M75" s="44">
        <f t="shared" si="5"/>
        <v>98.333333333333329</v>
      </c>
      <c r="N75" s="46">
        <f>(L75/2.5)*100</f>
        <v>101.76</v>
      </c>
      <c r="O75" t="s">
        <v>22</v>
      </c>
    </row>
    <row r="76" spans="1:15" x14ac:dyDescent="0.2">
      <c r="A76" s="5">
        <f t="shared" si="9"/>
        <v>73</v>
      </c>
      <c r="B76" s="7">
        <v>43187</v>
      </c>
      <c r="C76" s="8">
        <v>4</v>
      </c>
      <c r="D76" s="22">
        <v>15</v>
      </c>
      <c r="E76" s="29">
        <v>43187</v>
      </c>
      <c r="F76" s="8" t="s">
        <v>6</v>
      </c>
      <c r="G76" s="41">
        <v>43194</v>
      </c>
      <c r="H76" s="8" t="s">
        <v>4</v>
      </c>
      <c r="I76" s="8">
        <v>0</v>
      </c>
      <c r="J76" s="8">
        <f t="shared" si="8"/>
        <v>0</v>
      </c>
      <c r="K76" s="14">
        <v>5.8999999999999997E-2</v>
      </c>
      <c r="L76" s="17">
        <v>2.5409999999999999</v>
      </c>
      <c r="M76" s="44">
        <f t="shared" si="5"/>
        <v>98.333333333333329</v>
      </c>
      <c r="N76" s="46">
        <f t="shared" ref="N76:N80" si="10">(L76/2.5)*100</f>
        <v>101.64</v>
      </c>
      <c r="O76" t="s">
        <v>22</v>
      </c>
    </row>
    <row r="77" spans="1:15" x14ac:dyDescent="0.2">
      <c r="A77" s="5">
        <f t="shared" si="9"/>
        <v>74</v>
      </c>
      <c r="B77" s="7">
        <v>43187</v>
      </c>
      <c r="C77" s="8">
        <v>4</v>
      </c>
      <c r="D77" s="22">
        <v>16</v>
      </c>
      <c r="E77" s="29">
        <v>43187</v>
      </c>
      <c r="F77" s="8" t="s">
        <v>6</v>
      </c>
      <c r="G77" s="41">
        <v>43194</v>
      </c>
      <c r="H77" s="8" t="s">
        <v>4</v>
      </c>
      <c r="I77" s="8">
        <v>0</v>
      </c>
      <c r="J77" s="8">
        <f t="shared" si="8"/>
        <v>0</v>
      </c>
      <c r="K77" s="14">
        <v>5.8999999999999997E-2</v>
      </c>
      <c r="L77" s="17">
        <v>2.5430000000000001</v>
      </c>
      <c r="M77" s="44">
        <f t="shared" si="5"/>
        <v>98.333333333333329</v>
      </c>
      <c r="N77" s="46">
        <f t="shared" si="10"/>
        <v>101.72000000000001</v>
      </c>
      <c r="O77" t="s">
        <v>22</v>
      </c>
    </row>
    <row r="78" spans="1:15" x14ac:dyDescent="0.2">
      <c r="A78" s="5">
        <v>75</v>
      </c>
      <c r="B78" s="7">
        <v>43187</v>
      </c>
      <c r="C78" s="8">
        <v>4</v>
      </c>
      <c r="D78" s="22">
        <v>17</v>
      </c>
      <c r="E78" s="29">
        <v>43187</v>
      </c>
      <c r="F78" s="8" t="s">
        <v>6</v>
      </c>
      <c r="G78" s="41">
        <v>43194</v>
      </c>
      <c r="H78" s="8" t="s">
        <v>4</v>
      </c>
      <c r="I78" s="8">
        <v>0</v>
      </c>
      <c r="J78" s="8">
        <f t="shared" si="8"/>
        <v>0</v>
      </c>
      <c r="K78" s="14">
        <v>5.8999999999999997E-2</v>
      </c>
      <c r="L78" s="17">
        <v>2.5409999999999999</v>
      </c>
      <c r="M78" s="44">
        <f t="shared" si="5"/>
        <v>98.333333333333329</v>
      </c>
      <c r="N78" s="46">
        <f t="shared" si="10"/>
        <v>101.64</v>
      </c>
      <c r="O78" t="s">
        <v>22</v>
      </c>
    </row>
    <row r="79" spans="1:15" x14ac:dyDescent="0.2">
      <c r="A79" s="5">
        <v>76</v>
      </c>
      <c r="B79" s="7">
        <v>43187</v>
      </c>
      <c r="C79" s="8">
        <v>4</v>
      </c>
      <c r="D79" s="22">
        <v>18</v>
      </c>
      <c r="E79" s="29">
        <v>43187</v>
      </c>
      <c r="F79" s="8" t="s">
        <v>6</v>
      </c>
      <c r="G79" s="41">
        <v>43194</v>
      </c>
      <c r="H79" s="8" t="s">
        <v>4</v>
      </c>
      <c r="I79" s="8">
        <v>0</v>
      </c>
      <c r="J79" s="8">
        <f t="shared" si="8"/>
        <v>0</v>
      </c>
      <c r="K79" s="14">
        <v>5.8999999999999997E-2</v>
      </c>
      <c r="L79" s="17">
        <v>2.544</v>
      </c>
      <c r="M79" s="44">
        <f t="shared" si="5"/>
        <v>98.333333333333329</v>
      </c>
      <c r="N79" s="46">
        <f t="shared" si="10"/>
        <v>101.76</v>
      </c>
      <c r="O79" t="s">
        <v>22</v>
      </c>
    </row>
    <row r="80" spans="1:15" ht="13.5" thickBot="1" x14ac:dyDescent="0.25">
      <c r="A80" s="10">
        <v>77</v>
      </c>
      <c r="B80" s="11">
        <v>43187</v>
      </c>
      <c r="C80" s="12">
        <v>4</v>
      </c>
      <c r="D80" s="31">
        <v>19</v>
      </c>
      <c r="E80" s="32">
        <v>43187</v>
      </c>
      <c r="F80" s="12" t="s">
        <v>6</v>
      </c>
      <c r="G80" s="42">
        <v>43194</v>
      </c>
      <c r="H80" s="12" t="s">
        <v>4</v>
      </c>
      <c r="I80" s="12">
        <v>0</v>
      </c>
      <c r="J80" s="12">
        <f t="shared" si="8"/>
        <v>0</v>
      </c>
      <c r="K80" s="15">
        <v>5.8999999999999997E-2</v>
      </c>
      <c r="L80" s="18">
        <v>2.544</v>
      </c>
      <c r="M80" s="47">
        <f t="shared" si="5"/>
        <v>98.333333333333329</v>
      </c>
      <c r="N80" s="46">
        <f t="shared" si="10"/>
        <v>101.76</v>
      </c>
      <c r="O80" t="s">
        <v>22</v>
      </c>
    </row>
    <row r="81" spans="1:15" x14ac:dyDescent="0.2">
      <c r="A81" s="2">
        <f t="shared" ref="A81:A101" si="11">A80+1</f>
        <v>78</v>
      </c>
      <c r="B81" s="23">
        <v>43189</v>
      </c>
      <c r="C81" s="27">
        <v>1</v>
      </c>
      <c r="D81" s="28">
        <v>20</v>
      </c>
      <c r="E81" s="34">
        <v>43189</v>
      </c>
      <c r="F81" s="27" t="s">
        <v>5</v>
      </c>
      <c r="G81" s="40">
        <v>43196</v>
      </c>
      <c r="H81" s="27" t="s">
        <v>6</v>
      </c>
      <c r="I81" s="27">
        <v>0</v>
      </c>
      <c r="J81" s="28">
        <f t="shared" si="8"/>
        <v>0</v>
      </c>
      <c r="K81" s="33">
        <v>5.3999999999999999E-2</v>
      </c>
      <c r="L81" s="35">
        <v>1.992</v>
      </c>
      <c r="M81" s="48">
        <f t="shared" si="5"/>
        <v>90</v>
      </c>
      <c r="N81" s="45">
        <f t="shared" si="6"/>
        <v>99.6</v>
      </c>
    </row>
    <row r="82" spans="1:15" x14ac:dyDescent="0.2">
      <c r="A82" s="5">
        <f t="shared" si="11"/>
        <v>79</v>
      </c>
      <c r="B82" s="7">
        <v>43189</v>
      </c>
      <c r="C82" s="8">
        <v>1</v>
      </c>
      <c r="D82" s="9">
        <v>21</v>
      </c>
      <c r="E82" s="29">
        <v>43189</v>
      </c>
      <c r="F82" s="8" t="s">
        <v>5</v>
      </c>
      <c r="G82" s="41">
        <v>43196</v>
      </c>
      <c r="H82" s="8" t="s">
        <v>6</v>
      </c>
      <c r="I82" s="8">
        <v>0</v>
      </c>
      <c r="J82" s="9">
        <f t="shared" si="8"/>
        <v>0</v>
      </c>
      <c r="K82" s="14">
        <v>0.246</v>
      </c>
      <c r="L82" s="17">
        <v>1.9490000000000001</v>
      </c>
      <c r="M82" s="44">
        <f t="shared" si="5"/>
        <v>410.00000000000006</v>
      </c>
      <c r="N82" s="46">
        <f t="shared" si="6"/>
        <v>97.45</v>
      </c>
    </row>
    <row r="83" spans="1:15" x14ac:dyDescent="0.2">
      <c r="A83" s="5">
        <f t="shared" si="11"/>
        <v>80</v>
      </c>
      <c r="B83" s="7">
        <v>43189</v>
      </c>
      <c r="C83" s="8">
        <v>1</v>
      </c>
      <c r="D83" s="9">
        <v>22</v>
      </c>
      <c r="E83" s="29">
        <v>43189</v>
      </c>
      <c r="F83" s="8" t="s">
        <v>5</v>
      </c>
      <c r="G83" s="41">
        <v>43196</v>
      </c>
      <c r="H83" s="8" t="s">
        <v>6</v>
      </c>
      <c r="I83" s="8">
        <v>0</v>
      </c>
      <c r="J83" s="9">
        <f t="shared" si="8"/>
        <v>0</v>
      </c>
      <c r="K83" s="14">
        <v>6.0999999999999999E-2</v>
      </c>
      <c r="L83" s="17">
        <v>2.0009999999999999</v>
      </c>
      <c r="M83" s="44">
        <f t="shared" si="5"/>
        <v>101.66666666666666</v>
      </c>
      <c r="N83" s="46">
        <f t="shared" si="6"/>
        <v>100.05</v>
      </c>
    </row>
    <row r="84" spans="1:15" x14ac:dyDescent="0.2">
      <c r="A84" s="5">
        <f t="shared" si="11"/>
        <v>81</v>
      </c>
      <c r="B84" s="7">
        <v>43189</v>
      </c>
      <c r="C84" s="8">
        <v>1</v>
      </c>
      <c r="D84" s="9">
        <v>23</v>
      </c>
      <c r="E84" s="29">
        <v>43189</v>
      </c>
      <c r="F84" s="8" t="s">
        <v>5</v>
      </c>
      <c r="G84" s="41">
        <v>43196</v>
      </c>
      <c r="H84" s="8" t="s">
        <v>6</v>
      </c>
      <c r="I84" s="8">
        <v>0</v>
      </c>
      <c r="J84" s="9">
        <f t="shared" si="8"/>
        <v>0</v>
      </c>
      <c r="K84" s="14">
        <v>5.8000000000000003E-2</v>
      </c>
      <c r="L84" s="17">
        <v>1.9039999999999999</v>
      </c>
      <c r="M84" s="44">
        <f t="shared" si="5"/>
        <v>96.666666666666686</v>
      </c>
      <c r="N84" s="46">
        <f t="shared" si="6"/>
        <v>95.199999999999989</v>
      </c>
    </row>
    <row r="85" spans="1:15" x14ac:dyDescent="0.2">
      <c r="A85" s="5">
        <f t="shared" si="11"/>
        <v>82</v>
      </c>
      <c r="B85" s="7">
        <v>43189</v>
      </c>
      <c r="C85" s="8">
        <v>1</v>
      </c>
      <c r="D85" s="9">
        <v>24</v>
      </c>
      <c r="E85" s="29">
        <v>43189</v>
      </c>
      <c r="F85" s="8" t="s">
        <v>5</v>
      </c>
      <c r="G85" s="41">
        <v>43196</v>
      </c>
      <c r="H85" s="8" t="s">
        <v>6</v>
      </c>
      <c r="I85" s="8">
        <v>0</v>
      </c>
      <c r="J85" s="9">
        <f t="shared" si="8"/>
        <v>0</v>
      </c>
      <c r="K85" s="14">
        <v>5.8999999999999997E-2</v>
      </c>
      <c r="L85" s="17">
        <v>2.0470000000000002</v>
      </c>
      <c r="M85" s="44">
        <f t="shared" si="5"/>
        <v>98.333333333333329</v>
      </c>
      <c r="N85" s="46">
        <f t="shared" si="6"/>
        <v>102.35000000000001</v>
      </c>
    </row>
    <row r="86" spans="1:15" x14ac:dyDescent="0.2">
      <c r="A86" s="5">
        <f t="shared" si="11"/>
        <v>83</v>
      </c>
      <c r="B86" s="7">
        <v>43189</v>
      </c>
      <c r="C86" s="8">
        <v>2</v>
      </c>
      <c r="D86" s="9">
        <v>20</v>
      </c>
      <c r="E86" s="29">
        <v>43189</v>
      </c>
      <c r="F86" s="8" t="s">
        <v>5</v>
      </c>
      <c r="G86" s="41">
        <v>43196</v>
      </c>
      <c r="H86" s="8" t="s">
        <v>6</v>
      </c>
      <c r="I86" s="21">
        <v>0</v>
      </c>
      <c r="J86" s="9">
        <f t="shared" si="8"/>
        <v>0</v>
      </c>
      <c r="K86" s="14">
        <v>8.4000000000000005E-2</v>
      </c>
      <c r="L86" s="17">
        <v>1.9059999999999999</v>
      </c>
      <c r="M86" s="44">
        <f t="shared" si="5"/>
        <v>140</v>
      </c>
      <c r="N86" s="46">
        <f t="shared" si="6"/>
        <v>95.3</v>
      </c>
    </row>
    <row r="87" spans="1:15" x14ac:dyDescent="0.2">
      <c r="A87" s="5">
        <f t="shared" si="11"/>
        <v>84</v>
      </c>
      <c r="B87" s="7">
        <v>43189</v>
      </c>
      <c r="C87" s="8">
        <v>2</v>
      </c>
      <c r="D87" s="9">
        <v>21</v>
      </c>
      <c r="E87" s="29">
        <v>43189</v>
      </c>
      <c r="F87" s="8" t="s">
        <v>5</v>
      </c>
      <c r="G87" s="41">
        <v>43196</v>
      </c>
      <c r="H87" s="8" t="s">
        <v>6</v>
      </c>
      <c r="I87" s="21">
        <v>0</v>
      </c>
      <c r="J87" s="9">
        <f t="shared" si="8"/>
        <v>0</v>
      </c>
      <c r="K87" s="14">
        <v>8.2000000000000003E-2</v>
      </c>
      <c r="L87" s="17">
        <v>1.982</v>
      </c>
      <c r="M87" s="44">
        <f t="shared" si="5"/>
        <v>136.66666666666666</v>
      </c>
      <c r="N87" s="46">
        <f t="shared" si="6"/>
        <v>99.1</v>
      </c>
    </row>
    <row r="88" spans="1:15" x14ac:dyDescent="0.2">
      <c r="A88" s="5">
        <f t="shared" si="11"/>
        <v>85</v>
      </c>
      <c r="B88" s="7">
        <v>43189</v>
      </c>
      <c r="C88" s="8">
        <v>2</v>
      </c>
      <c r="D88" s="9">
        <v>22</v>
      </c>
      <c r="E88" s="29">
        <v>43189</v>
      </c>
      <c r="F88" s="8" t="s">
        <v>5</v>
      </c>
      <c r="G88" s="41">
        <v>43196</v>
      </c>
      <c r="H88" s="8" t="s">
        <v>6</v>
      </c>
      <c r="I88" s="21">
        <v>0</v>
      </c>
      <c r="J88" s="9">
        <f t="shared" si="8"/>
        <v>0</v>
      </c>
      <c r="K88" s="14">
        <v>7.8E-2</v>
      </c>
      <c r="L88" s="17">
        <v>2.0609999999999999</v>
      </c>
      <c r="M88" s="44">
        <f t="shared" si="5"/>
        <v>130</v>
      </c>
      <c r="N88" s="46">
        <f t="shared" si="6"/>
        <v>103.05</v>
      </c>
    </row>
    <row r="89" spans="1:15" x14ac:dyDescent="0.2">
      <c r="A89" s="5">
        <f t="shared" si="11"/>
        <v>86</v>
      </c>
      <c r="B89" s="7">
        <v>43189</v>
      </c>
      <c r="C89" s="8">
        <v>2</v>
      </c>
      <c r="D89" s="9">
        <v>23</v>
      </c>
      <c r="E89" s="29">
        <v>43189</v>
      </c>
      <c r="F89" s="8" t="s">
        <v>5</v>
      </c>
      <c r="G89" s="41">
        <v>43196</v>
      </c>
      <c r="H89" s="8" t="s">
        <v>6</v>
      </c>
      <c r="I89" s="21">
        <v>0</v>
      </c>
      <c r="J89" s="9">
        <f t="shared" si="8"/>
        <v>0</v>
      </c>
      <c r="K89" s="14">
        <v>7.0000000000000007E-2</v>
      </c>
      <c r="L89" s="17">
        <v>2.0129999999999999</v>
      </c>
      <c r="M89" s="44">
        <f t="shared" si="5"/>
        <v>116.66666666666667</v>
      </c>
      <c r="N89" s="46">
        <f t="shared" si="6"/>
        <v>100.64999999999999</v>
      </c>
    </row>
    <row r="90" spans="1:15" x14ac:dyDescent="0.2">
      <c r="A90" s="5">
        <f t="shared" si="11"/>
        <v>87</v>
      </c>
      <c r="B90" s="7">
        <v>43189</v>
      </c>
      <c r="C90" s="8">
        <v>2</v>
      </c>
      <c r="D90" s="9">
        <v>24</v>
      </c>
      <c r="E90" s="29">
        <v>43189</v>
      </c>
      <c r="F90" s="8" t="s">
        <v>5</v>
      </c>
      <c r="G90" s="41">
        <v>43196</v>
      </c>
      <c r="H90" s="8" t="s">
        <v>6</v>
      </c>
      <c r="I90" s="21">
        <v>0</v>
      </c>
      <c r="J90" s="9">
        <f t="shared" si="8"/>
        <v>0</v>
      </c>
      <c r="K90" s="14">
        <v>6.8000000000000005E-2</v>
      </c>
      <c r="L90" s="17">
        <v>2.0310000000000001</v>
      </c>
      <c r="M90" s="44">
        <f t="shared" si="5"/>
        <v>113.33333333333336</v>
      </c>
      <c r="N90" s="46">
        <f t="shared" si="6"/>
        <v>101.55000000000001</v>
      </c>
    </row>
    <row r="91" spans="1:15" x14ac:dyDescent="0.2">
      <c r="A91" s="5">
        <f t="shared" si="11"/>
        <v>88</v>
      </c>
      <c r="B91" s="7">
        <v>43189</v>
      </c>
      <c r="C91" s="8">
        <v>3</v>
      </c>
      <c r="D91" s="9">
        <v>20</v>
      </c>
      <c r="E91" s="29">
        <v>43189</v>
      </c>
      <c r="F91" s="8" t="s">
        <v>5</v>
      </c>
      <c r="G91" s="41">
        <v>43196</v>
      </c>
      <c r="H91" s="8" t="s">
        <v>6</v>
      </c>
      <c r="I91" s="21">
        <v>0</v>
      </c>
      <c r="J91" s="9">
        <f t="shared" si="8"/>
        <v>0</v>
      </c>
      <c r="K91" s="14">
        <v>6.8000000000000005E-2</v>
      </c>
      <c r="L91" s="17">
        <v>1.9450000000000001</v>
      </c>
      <c r="M91" s="44">
        <f t="shared" si="5"/>
        <v>113.33333333333336</v>
      </c>
      <c r="N91" s="46">
        <f t="shared" si="6"/>
        <v>97.25</v>
      </c>
    </row>
    <row r="92" spans="1:15" x14ac:dyDescent="0.2">
      <c r="A92" s="5">
        <f t="shared" si="11"/>
        <v>89</v>
      </c>
      <c r="B92" s="7">
        <v>43189</v>
      </c>
      <c r="C92" s="8">
        <v>3</v>
      </c>
      <c r="D92" s="9">
        <v>21</v>
      </c>
      <c r="E92" s="29">
        <v>43189</v>
      </c>
      <c r="F92" s="8" t="s">
        <v>5</v>
      </c>
      <c r="G92" s="41">
        <v>43196</v>
      </c>
      <c r="H92" s="8" t="s">
        <v>6</v>
      </c>
      <c r="I92" s="21">
        <v>0</v>
      </c>
      <c r="J92" s="9">
        <f t="shared" si="8"/>
        <v>0</v>
      </c>
      <c r="K92" s="14">
        <v>5.8999999999999997E-2</v>
      </c>
      <c r="L92" s="17">
        <v>1.909</v>
      </c>
      <c r="M92" s="44">
        <f t="shared" si="5"/>
        <v>98.333333333333329</v>
      </c>
      <c r="N92" s="46">
        <f t="shared" si="6"/>
        <v>95.45</v>
      </c>
    </row>
    <row r="93" spans="1:15" x14ac:dyDescent="0.2">
      <c r="A93" s="5">
        <f t="shared" si="11"/>
        <v>90</v>
      </c>
      <c r="B93" s="7">
        <v>43189</v>
      </c>
      <c r="C93" s="8">
        <v>3</v>
      </c>
      <c r="D93" s="9">
        <v>22</v>
      </c>
      <c r="E93" s="29">
        <v>43189</v>
      </c>
      <c r="F93" s="8" t="s">
        <v>5</v>
      </c>
      <c r="G93" s="41">
        <v>43196</v>
      </c>
      <c r="H93" s="8" t="s">
        <v>6</v>
      </c>
      <c r="I93" s="21">
        <v>0</v>
      </c>
      <c r="J93" s="9">
        <f t="shared" si="8"/>
        <v>0</v>
      </c>
      <c r="K93" s="14">
        <v>6.8000000000000005E-2</v>
      </c>
      <c r="L93" s="17">
        <v>1.992</v>
      </c>
      <c r="M93" s="44">
        <f t="shared" ref="M93:M104" si="12">(K93/0.06)*100</f>
        <v>113.33333333333336</v>
      </c>
      <c r="N93" s="46">
        <f t="shared" ref="N93:N104" si="13">(L93/2)*100</f>
        <v>99.6</v>
      </c>
    </row>
    <row r="94" spans="1:15" x14ac:dyDescent="0.2">
      <c r="A94" s="5">
        <f t="shared" si="11"/>
        <v>91</v>
      </c>
      <c r="B94" s="7">
        <v>43189</v>
      </c>
      <c r="C94" s="8">
        <v>3</v>
      </c>
      <c r="D94" s="9">
        <v>23</v>
      </c>
      <c r="E94" s="29">
        <v>43189</v>
      </c>
      <c r="F94" s="8" t="s">
        <v>5</v>
      </c>
      <c r="G94" s="41">
        <v>43196</v>
      </c>
      <c r="H94" s="8" t="s">
        <v>6</v>
      </c>
      <c r="I94" s="21">
        <v>0</v>
      </c>
      <c r="J94" s="9">
        <f t="shared" si="8"/>
        <v>0</v>
      </c>
      <c r="K94" s="14">
        <v>7.0000000000000007E-2</v>
      </c>
      <c r="L94" s="17">
        <v>1.992</v>
      </c>
      <c r="M94" s="44">
        <f t="shared" si="12"/>
        <v>116.66666666666667</v>
      </c>
      <c r="N94" s="46">
        <f t="shared" si="13"/>
        <v>99.6</v>
      </c>
    </row>
    <row r="95" spans="1:15" x14ac:dyDescent="0.2">
      <c r="A95" s="5">
        <f t="shared" si="11"/>
        <v>92</v>
      </c>
      <c r="B95" s="7">
        <v>43189</v>
      </c>
      <c r="C95" s="8">
        <v>3</v>
      </c>
      <c r="D95" s="9">
        <v>24</v>
      </c>
      <c r="E95" s="29">
        <v>43189</v>
      </c>
      <c r="F95" s="8" t="s">
        <v>5</v>
      </c>
      <c r="G95" s="41">
        <v>43196</v>
      </c>
      <c r="H95" s="8" t="s">
        <v>6</v>
      </c>
      <c r="I95" s="21">
        <v>0</v>
      </c>
      <c r="J95" s="9">
        <f t="shared" si="8"/>
        <v>0</v>
      </c>
      <c r="K95" s="14">
        <v>5.3999999999999999E-2</v>
      </c>
      <c r="L95" s="17">
        <v>2.0139999999999998</v>
      </c>
      <c r="M95" s="44">
        <f t="shared" si="12"/>
        <v>90</v>
      </c>
      <c r="N95" s="46">
        <f t="shared" si="13"/>
        <v>100.69999999999999</v>
      </c>
    </row>
    <row r="96" spans="1:15" x14ac:dyDescent="0.2">
      <c r="A96" s="5">
        <f t="shared" si="11"/>
        <v>93</v>
      </c>
      <c r="B96" s="7">
        <v>43189</v>
      </c>
      <c r="C96" s="8">
        <v>4</v>
      </c>
      <c r="D96" s="9">
        <v>20</v>
      </c>
      <c r="E96" s="29">
        <v>43189</v>
      </c>
      <c r="F96" s="8" t="s">
        <v>5</v>
      </c>
      <c r="G96" s="41">
        <v>43196</v>
      </c>
      <c r="H96" s="8" t="s">
        <v>6</v>
      </c>
      <c r="I96" s="21">
        <v>0</v>
      </c>
      <c r="J96" s="9">
        <f t="shared" si="8"/>
        <v>0</v>
      </c>
      <c r="K96" s="14">
        <v>5.8999999999999997E-2</v>
      </c>
      <c r="L96" s="17">
        <v>2.5430000000000001</v>
      </c>
      <c r="M96" s="44">
        <f t="shared" si="12"/>
        <v>98.333333333333329</v>
      </c>
      <c r="N96" s="46">
        <f>(L96/2.5)*100</f>
        <v>101.72000000000001</v>
      </c>
      <c r="O96" t="s">
        <v>22</v>
      </c>
    </row>
    <row r="97" spans="1:15" x14ac:dyDescent="0.2">
      <c r="A97" s="5">
        <f t="shared" si="11"/>
        <v>94</v>
      </c>
      <c r="B97" s="7">
        <v>43189</v>
      </c>
      <c r="C97" s="8">
        <v>4</v>
      </c>
      <c r="D97" s="9">
        <v>21</v>
      </c>
      <c r="E97" s="29">
        <v>43189</v>
      </c>
      <c r="F97" s="8" t="s">
        <v>5</v>
      </c>
      <c r="G97" s="41">
        <v>43196</v>
      </c>
      <c r="H97" s="8" t="s">
        <v>6</v>
      </c>
      <c r="I97" s="21">
        <v>0</v>
      </c>
      <c r="J97" s="9">
        <f t="shared" si="8"/>
        <v>0</v>
      </c>
      <c r="K97" s="14">
        <v>5.8999999999999997E-2</v>
      </c>
      <c r="L97" s="17">
        <v>2.5419999999999998</v>
      </c>
      <c r="M97" s="44">
        <f t="shared" si="12"/>
        <v>98.333333333333329</v>
      </c>
      <c r="N97" s="46">
        <f t="shared" ref="N97:N100" si="14">(L97/2.5)*100</f>
        <v>101.67999999999999</v>
      </c>
      <c r="O97" t="s">
        <v>22</v>
      </c>
    </row>
    <row r="98" spans="1:15" x14ac:dyDescent="0.2">
      <c r="A98" s="5">
        <f t="shared" si="11"/>
        <v>95</v>
      </c>
      <c r="B98" s="7">
        <v>43189</v>
      </c>
      <c r="C98" s="8">
        <v>4</v>
      </c>
      <c r="D98" s="9">
        <v>22</v>
      </c>
      <c r="E98" s="29">
        <v>43189</v>
      </c>
      <c r="F98" s="8" t="s">
        <v>5</v>
      </c>
      <c r="G98" s="41">
        <v>43196</v>
      </c>
      <c r="H98" s="8" t="s">
        <v>6</v>
      </c>
      <c r="I98" s="21">
        <v>0</v>
      </c>
      <c r="J98" s="9">
        <f t="shared" si="8"/>
        <v>0</v>
      </c>
      <c r="K98" s="14">
        <v>5.8999999999999997E-2</v>
      </c>
      <c r="L98" s="17">
        <v>2.5419999999999998</v>
      </c>
      <c r="M98" s="44">
        <f t="shared" si="12"/>
        <v>98.333333333333329</v>
      </c>
      <c r="N98" s="46">
        <f t="shared" si="14"/>
        <v>101.67999999999999</v>
      </c>
      <c r="O98" t="s">
        <v>22</v>
      </c>
    </row>
    <row r="99" spans="1:15" x14ac:dyDescent="0.2">
      <c r="A99" s="5">
        <f t="shared" si="11"/>
        <v>96</v>
      </c>
      <c r="B99" s="7">
        <v>43189</v>
      </c>
      <c r="C99" s="8">
        <v>4</v>
      </c>
      <c r="D99" s="9">
        <v>23</v>
      </c>
      <c r="E99" s="29">
        <v>43189</v>
      </c>
      <c r="F99" s="8" t="s">
        <v>5</v>
      </c>
      <c r="G99" s="41">
        <v>43196</v>
      </c>
      <c r="H99" s="8" t="s">
        <v>6</v>
      </c>
      <c r="I99" s="50">
        <v>0</v>
      </c>
      <c r="J99" s="9">
        <f t="shared" si="8"/>
        <v>0</v>
      </c>
      <c r="K99" s="14">
        <v>5.8999999999999997E-2</v>
      </c>
      <c r="L99" s="17">
        <v>2.5449999999999999</v>
      </c>
      <c r="M99" s="44">
        <f t="shared" si="12"/>
        <v>98.333333333333329</v>
      </c>
      <c r="N99" s="46">
        <f t="shared" si="14"/>
        <v>101.8</v>
      </c>
      <c r="O99" t="s">
        <v>22</v>
      </c>
    </row>
    <row r="100" spans="1:15" x14ac:dyDescent="0.2">
      <c r="A100" s="5">
        <f t="shared" si="11"/>
        <v>97</v>
      </c>
      <c r="B100" s="7">
        <v>43189</v>
      </c>
      <c r="C100" s="8">
        <v>4</v>
      </c>
      <c r="D100" s="9">
        <v>24</v>
      </c>
      <c r="E100" s="29">
        <v>43189</v>
      </c>
      <c r="F100" s="8" t="s">
        <v>5</v>
      </c>
      <c r="G100" s="41">
        <v>43196</v>
      </c>
      <c r="H100" s="8" t="s">
        <v>6</v>
      </c>
      <c r="I100" s="52">
        <v>0</v>
      </c>
      <c r="J100" s="9">
        <f t="shared" si="8"/>
        <v>0</v>
      </c>
      <c r="K100" s="14">
        <v>5.8999999999999997E-2</v>
      </c>
      <c r="L100" s="17">
        <v>2.5449999999999999</v>
      </c>
      <c r="M100" s="44">
        <f t="shared" si="12"/>
        <v>98.333333333333329</v>
      </c>
      <c r="N100" s="46">
        <f t="shared" si="14"/>
        <v>101.8</v>
      </c>
      <c r="O100" t="s">
        <v>22</v>
      </c>
    </row>
    <row r="101" spans="1:15" x14ac:dyDescent="0.2">
      <c r="A101" s="5">
        <f t="shared" si="11"/>
        <v>98</v>
      </c>
      <c r="B101" s="7">
        <v>43189</v>
      </c>
      <c r="C101" s="8">
        <v>1</v>
      </c>
      <c r="D101" s="9">
        <v>25</v>
      </c>
      <c r="E101" s="29">
        <v>43189</v>
      </c>
      <c r="F101" s="8" t="s">
        <v>5</v>
      </c>
      <c r="G101" s="41">
        <v>43196</v>
      </c>
      <c r="H101" s="8" t="s">
        <v>6</v>
      </c>
      <c r="I101" s="51">
        <v>0</v>
      </c>
      <c r="J101" s="9">
        <f t="shared" si="8"/>
        <v>0</v>
      </c>
      <c r="K101" s="14">
        <v>5.8000000000000003E-2</v>
      </c>
      <c r="L101" s="17">
        <v>1.7969999999999999</v>
      </c>
      <c r="M101" s="44">
        <f t="shared" si="12"/>
        <v>96.666666666666686</v>
      </c>
      <c r="N101" s="46">
        <f t="shared" si="13"/>
        <v>89.85</v>
      </c>
    </row>
    <row r="102" spans="1:15" x14ac:dyDescent="0.2">
      <c r="A102" s="5">
        <v>75</v>
      </c>
      <c r="B102" s="7">
        <v>43189</v>
      </c>
      <c r="C102" s="8">
        <v>2</v>
      </c>
      <c r="D102" s="9">
        <v>25</v>
      </c>
      <c r="E102" s="29">
        <v>43189</v>
      </c>
      <c r="F102" s="8" t="s">
        <v>5</v>
      </c>
      <c r="G102" s="41">
        <v>43196</v>
      </c>
      <c r="H102" s="8" t="s">
        <v>6</v>
      </c>
      <c r="I102" s="51">
        <v>0</v>
      </c>
      <c r="J102" s="9">
        <f t="shared" si="8"/>
        <v>0</v>
      </c>
      <c r="K102" s="14">
        <v>7.5999999999999998E-2</v>
      </c>
      <c r="L102" s="17">
        <v>1.831</v>
      </c>
      <c r="M102" s="44">
        <f t="shared" si="12"/>
        <v>126.66666666666666</v>
      </c>
      <c r="N102" s="46">
        <f t="shared" si="13"/>
        <v>91.55</v>
      </c>
    </row>
    <row r="103" spans="1:15" x14ac:dyDescent="0.2">
      <c r="A103" s="5">
        <v>76</v>
      </c>
      <c r="B103" s="7">
        <v>43189</v>
      </c>
      <c r="C103" s="8">
        <v>3</v>
      </c>
      <c r="D103" s="9">
        <v>25</v>
      </c>
      <c r="E103" s="29">
        <v>43189</v>
      </c>
      <c r="F103" s="8" t="s">
        <v>5</v>
      </c>
      <c r="G103" s="41">
        <v>43196</v>
      </c>
      <c r="H103" s="8" t="s">
        <v>6</v>
      </c>
      <c r="I103" s="52">
        <v>0</v>
      </c>
      <c r="J103" s="9">
        <f t="shared" si="8"/>
        <v>0</v>
      </c>
      <c r="K103" s="14">
        <v>7.8E-2</v>
      </c>
      <c r="L103" s="17">
        <v>1.5940000000000001</v>
      </c>
      <c r="M103" s="44">
        <f t="shared" si="12"/>
        <v>130</v>
      </c>
      <c r="N103" s="46">
        <f t="shared" si="13"/>
        <v>79.7</v>
      </c>
    </row>
    <row r="104" spans="1:15" ht="13.5" thickBot="1" x14ac:dyDescent="0.25">
      <c r="A104" s="10">
        <v>77</v>
      </c>
      <c r="B104" s="11">
        <v>43189</v>
      </c>
      <c r="C104" s="12">
        <v>4</v>
      </c>
      <c r="D104" s="13">
        <v>25</v>
      </c>
      <c r="E104" s="20">
        <v>43189</v>
      </c>
      <c r="F104" s="12" t="s">
        <v>5</v>
      </c>
      <c r="G104" s="42">
        <v>43196</v>
      </c>
      <c r="H104" s="12" t="s">
        <v>6</v>
      </c>
      <c r="I104" s="53">
        <v>0</v>
      </c>
      <c r="J104" s="13">
        <f t="shared" si="8"/>
        <v>0</v>
      </c>
      <c r="K104" s="15">
        <v>5.8999999999999997E-2</v>
      </c>
      <c r="L104" s="18">
        <v>2.5430000000000001</v>
      </c>
      <c r="M104" s="47">
        <f t="shared" si="12"/>
        <v>98.333333333333329</v>
      </c>
      <c r="N104" s="18">
        <f>(L104/2.5)*100</f>
        <v>101.72000000000001</v>
      </c>
      <c r="O104" t="s">
        <v>22</v>
      </c>
    </row>
    <row r="105" spans="1:15" s="6" customFormat="1" x14ac:dyDescent="0.2">
      <c r="J105" s="8"/>
      <c r="M105" s="8"/>
      <c r="N105" s="8"/>
    </row>
    <row r="106" spans="1:15" s="6" customFormat="1" x14ac:dyDescent="0.2">
      <c r="J106" s="8"/>
      <c r="M106" s="8"/>
      <c r="N106" s="8"/>
    </row>
    <row r="107" spans="1:15" s="6" customFormat="1" x14ac:dyDescent="0.2">
      <c r="J107" s="8"/>
      <c r="M107" s="8"/>
      <c r="N107" s="8"/>
    </row>
    <row r="108" spans="1:15" s="6" customFormat="1" x14ac:dyDescent="0.2">
      <c r="J108" s="8"/>
      <c r="M108" s="8"/>
      <c r="N108" s="8"/>
    </row>
    <row r="109" spans="1:15" s="6" customFormat="1" x14ac:dyDescent="0.2">
      <c r="J109" s="8"/>
      <c r="M109" s="8"/>
      <c r="N109" s="8"/>
    </row>
    <row r="110" spans="1:15" s="6" customFormat="1" x14ac:dyDescent="0.2">
      <c r="J110" s="8"/>
      <c r="M110" s="8"/>
      <c r="N110" s="8"/>
    </row>
    <row r="111" spans="1:15" s="6" customFormat="1" x14ac:dyDescent="0.2">
      <c r="J111" s="8"/>
      <c r="M111" s="8"/>
      <c r="N111" s="8"/>
    </row>
    <row r="112" spans="1:15" s="6" customFormat="1" x14ac:dyDescent="0.2">
      <c r="J112" s="8"/>
      <c r="M112" s="8"/>
      <c r="N112" s="8"/>
    </row>
    <row r="113" spans="10:14" s="6" customFormat="1" x14ac:dyDescent="0.2">
      <c r="J113" s="8"/>
      <c r="M113" s="8"/>
      <c r="N113" s="8"/>
    </row>
    <row r="114" spans="10:14" s="6" customFormat="1" x14ac:dyDescent="0.2">
      <c r="J114" s="8"/>
      <c r="M114" s="8"/>
      <c r="N114" s="8"/>
    </row>
    <row r="115" spans="10:14" s="6" customFormat="1" x14ac:dyDescent="0.2">
      <c r="J115" s="8"/>
      <c r="M115" s="8"/>
      <c r="N115" s="8"/>
    </row>
    <row r="116" spans="10:14" s="6" customFormat="1" x14ac:dyDescent="0.2">
      <c r="J116" s="8"/>
      <c r="M116" s="8"/>
      <c r="N116" s="8"/>
    </row>
    <row r="117" spans="10:14" x14ac:dyDescent="0.2">
      <c r="J117" s="1"/>
      <c r="M117" s="8"/>
      <c r="N117" s="8"/>
    </row>
    <row r="118" spans="10:14" x14ac:dyDescent="0.2">
      <c r="J118" s="1"/>
      <c r="M118" s="8"/>
      <c r="N118" s="8"/>
    </row>
    <row r="119" spans="10:14" x14ac:dyDescent="0.2">
      <c r="J119" s="1"/>
      <c r="M119" s="8"/>
      <c r="N119" s="8"/>
    </row>
    <row r="120" spans="10:14" x14ac:dyDescent="0.2">
      <c r="J120" s="1"/>
      <c r="M120" s="8"/>
      <c r="N120" s="8"/>
    </row>
    <row r="121" spans="10:14" x14ac:dyDescent="0.2">
      <c r="J121" s="1"/>
      <c r="M121" s="8"/>
      <c r="N121" s="8"/>
    </row>
    <row r="122" spans="10:14" x14ac:dyDescent="0.2">
      <c r="J122" s="1"/>
      <c r="M122" s="8"/>
      <c r="N122" s="8"/>
    </row>
    <row r="123" spans="10:14" x14ac:dyDescent="0.2">
      <c r="J123" s="1"/>
      <c r="M123" s="8"/>
      <c r="N123" s="8"/>
    </row>
    <row r="124" spans="10:14" x14ac:dyDescent="0.2">
      <c r="J124" s="1"/>
      <c r="M124" s="8"/>
      <c r="N124" s="8"/>
    </row>
    <row r="125" spans="10:14" x14ac:dyDescent="0.2">
      <c r="M125" s="8"/>
      <c r="N125" s="8"/>
    </row>
    <row r="126" spans="10:14" x14ac:dyDescent="0.2">
      <c r="M126" s="8"/>
      <c r="N126" s="8"/>
    </row>
  </sheetData>
  <autoFilter ref="B4:N116"/>
  <mergeCells count="4">
    <mergeCell ref="K3:L3"/>
    <mergeCell ref="E3:J3"/>
    <mergeCell ref="M3:N3"/>
    <mergeCell ref="A1:N1"/>
  </mergeCells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Maasstad Ziekenhuis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Dijk, L. van</dc:creator>
  <cp:lastModifiedBy>Teunissen, A.J.W. (Aart Jan)</cp:lastModifiedBy>
  <cp:lastPrinted>2018-03-30T09:40:58Z</cp:lastPrinted>
  <dcterms:created xsi:type="dcterms:W3CDTF">2018-03-30T08:28:32Z</dcterms:created>
  <dcterms:modified xsi:type="dcterms:W3CDTF">2020-02-13T15:35:59Z</dcterms:modified>
</cp:coreProperties>
</file>